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4ed44c933c1149a6" Type="http://schemas.microsoft.com/office/2006/relationships/ui/extensibility" Target="customUI/customUI.xml"/><Relationship Id="Rb2f31678f8174498"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D:\fc\fcproduction\files_vol\task\65b940a3df0fbc03d68bc8f6\"/>
    </mc:Choice>
  </mc:AlternateContent>
  <xr:revisionPtr revIDLastSave="0" documentId="8_{D39D00AE-8CD0-4827-8FD1-50E5265C3FA1}" xr6:coauthVersionLast="47" xr6:coauthVersionMax="47" xr10:uidLastSave="{00000000-0000-0000-0000-000000000000}"/>
  <bookViews>
    <workbookView xWindow="1900" yWindow="1900" windowWidth="16800" windowHeight="9760" tabRatio="792" xr2:uid="{00000000-000D-0000-FFFF-FFFF00000000}"/>
  </bookViews>
  <sheets>
    <sheet name="Info" sheetId="7" r:id="rId1"/>
    <sheet name="Trial" sheetId="5" state="veryHidden" r:id="rId2"/>
    <sheet name="Instructions" sheetId="4" state="veryHidden" r:id="rId3"/>
    <sheet name="Calculator" sheetId="1" state="veryHidden" r:id="rId4"/>
    <sheet name="GP" sheetId="2" state="veryHidden" r:id="rId5"/>
    <sheet name="Markup" sheetId="3" state="veryHidden" r:id="rId6"/>
  </sheets>
  <definedNames>
    <definedName name="_xlnm.Print_Titles" localSheetId="4">GP!$1:$3</definedName>
    <definedName name="_xlnm.Print_Titles" localSheetId="2">Instructions!$1:$4</definedName>
    <definedName name="_xlnm.Print_Titles" localSheetId="5">Markup!$1:$3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 l="1"/>
  <c r="K11" i="1"/>
  <c r="K15" i="1" s="1"/>
  <c r="E11" i="1"/>
  <c r="E13" i="1" s="1"/>
  <c r="E17" i="1"/>
  <c r="G4" i="3"/>
  <c r="G5" i="3"/>
  <c r="G12" i="3"/>
  <c r="G13" i="3"/>
  <c r="F11" i="2"/>
  <c r="G11" i="2" s="1"/>
  <c r="E13" i="3"/>
  <c r="E12" i="3"/>
  <c r="E11" i="3"/>
  <c r="F11" i="3" s="1"/>
  <c r="E10" i="3"/>
  <c r="J10" i="3" s="1"/>
  <c r="K10" i="3" s="1"/>
  <c r="E9" i="3"/>
  <c r="E8" i="3"/>
  <c r="F8" i="3" s="1"/>
  <c r="E7" i="3"/>
  <c r="J7" i="3" s="1"/>
  <c r="K7" i="3" s="1"/>
  <c r="E6" i="3"/>
  <c r="J6" i="3" s="1"/>
  <c r="E5" i="3"/>
  <c r="J5" i="3" s="1"/>
  <c r="E4" i="3"/>
  <c r="F4" i="3" s="1"/>
  <c r="J4" i="3"/>
  <c r="I13" i="2"/>
  <c r="I12" i="2"/>
  <c r="I11" i="2"/>
  <c r="I10" i="2"/>
  <c r="I9" i="2"/>
  <c r="I8" i="2"/>
  <c r="I7" i="2"/>
  <c r="I6" i="2"/>
  <c r="I5" i="2"/>
  <c r="I4" i="2"/>
  <c r="E13" i="2"/>
  <c r="F13" i="2" s="1"/>
  <c r="G13" i="2" s="1"/>
  <c r="E12" i="2"/>
  <c r="J12" i="2" s="1"/>
  <c r="L12" i="2" s="1"/>
  <c r="E11" i="2"/>
  <c r="E10" i="2"/>
  <c r="F10" i="2" s="1"/>
  <c r="G10" i="2" s="1"/>
  <c r="E9" i="2"/>
  <c r="F9" i="2" s="1"/>
  <c r="E8" i="2"/>
  <c r="F8" i="2" s="1"/>
  <c r="G8" i="2" s="1"/>
  <c r="E7" i="2"/>
  <c r="J7" i="2" s="1"/>
  <c r="K7" i="2" s="1"/>
  <c r="E6" i="2"/>
  <c r="E5" i="2"/>
  <c r="F5" i="2" s="1"/>
  <c r="G5" i="2" s="1"/>
  <c r="E4" i="2"/>
  <c r="F4" i="2" s="1"/>
  <c r="G4" i="2" s="1"/>
  <c r="H9" i="1"/>
  <c r="B9" i="1"/>
  <c r="J12" i="3"/>
  <c r="K12" i="3" s="1"/>
  <c r="J9" i="3"/>
  <c r="J13" i="3"/>
  <c r="I13" i="3" s="1"/>
  <c r="L13" i="3" s="1"/>
  <c r="K4" i="3"/>
  <c r="I4" i="3"/>
  <c r="L4" i="3" s="1"/>
  <c r="E15" i="1" l="1"/>
  <c r="K13" i="1"/>
  <c r="F9" i="3"/>
  <c r="G11" i="3"/>
  <c r="H11" i="3" s="1"/>
  <c r="F10" i="3"/>
  <c r="G10" i="3"/>
  <c r="G8" i="3"/>
  <c r="H8" i="3" s="1"/>
  <c r="G9" i="3"/>
  <c r="G7" i="3"/>
  <c r="H4" i="3"/>
  <c r="G6" i="3"/>
  <c r="F12" i="3"/>
  <c r="H12" i="3" s="1"/>
  <c r="F5" i="3"/>
  <c r="H5" i="3" s="1"/>
  <c r="F13" i="3"/>
  <c r="H13" i="3" s="1"/>
  <c r="F6" i="3"/>
  <c r="J8" i="3"/>
  <c r="F7" i="3"/>
  <c r="G9" i="2"/>
  <c r="H9" i="2" s="1"/>
  <c r="J10" i="2"/>
  <c r="K10" i="2" s="1"/>
  <c r="H13" i="2"/>
  <c r="F6" i="2"/>
  <c r="H5" i="2"/>
  <c r="F12" i="2"/>
  <c r="G12" i="2" s="1"/>
  <c r="F7" i="2"/>
  <c r="G7" i="2" s="1"/>
  <c r="H10" i="2"/>
  <c r="J11" i="2"/>
  <c r="L11" i="2" s="1"/>
  <c r="J9" i="2"/>
  <c r="L9" i="2" s="1"/>
  <c r="H8" i="2"/>
  <c r="H11" i="2"/>
  <c r="H4" i="2"/>
  <c r="E21" i="1"/>
  <c r="E19" i="1" s="1"/>
  <c r="E25" i="1" s="1"/>
  <c r="K19" i="1"/>
  <c r="K25" i="1" s="1"/>
  <c r="J6" i="2"/>
  <c r="K6" i="2" s="1"/>
  <c r="K9" i="2"/>
  <c r="J13" i="2"/>
  <c r="L13" i="2" s="1"/>
  <c r="J8" i="2"/>
  <c r="L8" i="2" s="1"/>
  <c r="K13" i="3"/>
  <c r="J11" i="3"/>
  <c r="I12" i="3"/>
  <c r="L12" i="3" s="1"/>
  <c r="K9" i="3"/>
  <c r="L7" i="2"/>
  <c r="I7" i="3"/>
  <c r="L7" i="3" s="1"/>
  <c r="J5" i="2"/>
  <c r="K5" i="2" s="1"/>
  <c r="K12" i="2"/>
  <c r="K5" i="3"/>
  <c r="I5" i="3"/>
  <c r="L5" i="3" s="1"/>
  <c r="K11" i="2"/>
  <c r="I6" i="3"/>
  <c r="L6" i="3" s="1"/>
  <c r="I10" i="3"/>
  <c r="L10" i="3" s="1"/>
  <c r="I9" i="3"/>
  <c r="L9" i="3" s="1"/>
  <c r="K6" i="3"/>
  <c r="J4" i="2"/>
  <c r="L4" i="2" s="1"/>
  <c r="K8" i="2"/>
  <c r="H9" i="3" l="1"/>
  <c r="H7" i="2"/>
  <c r="H6" i="3"/>
  <c r="H12" i="2"/>
  <c r="H7" i="3"/>
  <c r="H10" i="3"/>
  <c r="I8" i="3"/>
  <c r="L8" i="3" s="1"/>
  <c r="K8" i="3"/>
  <c r="L10" i="2"/>
  <c r="L6" i="2"/>
  <c r="G6" i="2"/>
  <c r="H6" i="2" s="1"/>
  <c r="K13" i="2"/>
  <c r="K21" i="1"/>
  <c r="K23" i="1" s="1"/>
  <c r="E23" i="1"/>
  <c r="K4" i="2"/>
  <c r="K11" i="3"/>
  <c r="I11" i="3"/>
  <c r="L11" i="3" s="1"/>
  <c r="L5" i="2"/>
</calcChain>
</file>

<file path=xl/sharedStrings.xml><?xml version="1.0" encoding="utf-8"?>
<sst xmlns="http://schemas.openxmlformats.org/spreadsheetml/2006/main" count="118" uniqueCount="70">
  <si>
    <t>Cost of Sales</t>
  </si>
  <si>
    <t>Sales</t>
  </si>
  <si>
    <t>Gross Profit</t>
  </si>
  <si>
    <t>Gross Profit %</t>
  </si>
  <si>
    <t>Sales (excl. tax)</t>
  </si>
  <si>
    <t>Sales Amount (excl. tax)</t>
  </si>
  <si>
    <t>Gross Profit % Calculator</t>
  </si>
  <si>
    <t>Gross Profit Calculations</t>
  </si>
  <si>
    <t>Selling Price (excl. tax)</t>
  </si>
  <si>
    <t>Selling Price (incl. tax)</t>
  </si>
  <si>
    <t>PROD1</t>
  </si>
  <si>
    <t>PROD2</t>
  </si>
  <si>
    <t>PROD3</t>
  </si>
  <si>
    <t>PROD4</t>
  </si>
  <si>
    <t>PROD5</t>
  </si>
  <si>
    <t>PROD6</t>
  </si>
  <si>
    <t>PROD7</t>
  </si>
  <si>
    <t>PROD8</t>
  </si>
  <si>
    <t>PROD9</t>
  </si>
  <si>
    <t>PROD10</t>
  </si>
  <si>
    <t>Product 1</t>
  </si>
  <si>
    <t>Product 2</t>
  </si>
  <si>
    <t>Product 3</t>
  </si>
  <si>
    <t>Product 4</t>
  </si>
  <si>
    <t>Product 5</t>
  </si>
  <si>
    <t>Product 6</t>
  </si>
  <si>
    <t>Product 7</t>
  </si>
  <si>
    <t>Product 8</t>
  </si>
  <si>
    <t>Product 9</t>
  </si>
  <si>
    <t>Product 10</t>
  </si>
  <si>
    <t>Product Code</t>
  </si>
  <si>
    <t>Product Description</t>
  </si>
  <si>
    <t>© www.excel-skills.com</t>
  </si>
  <si>
    <t>Instructions</t>
  </si>
  <si>
    <t>www.excel-skills.com</t>
  </si>
  <si>
    <t>The following sheets are included in this template: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</si>
  <si>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</si>
  <si>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</si>
  <si>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</si>
  <si>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</si>
  <si>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Calculators</t>
  </si>
  <si>
    <t>Note: In our sample data, the sales mark-up and gross profit percentages are the same in both calculators but this will not always be the case because the two calculators function independently from each other.</t>
  </si>
  <si>
    <t>These two calculators enable users to calculate any gross profit percentage based on any specified sales mark-up percentage and vice versa. These calculations are extremely useful if you want to determine what the sales mark-up percentage needs to be in order to realise a specific gross profit percentage or to determine what the gross profit percentage of a specified sales mark-up percentage will be.</t>
  </si>
  <si>
    <t>Note: Only the cells with a yellow cell background require user input - the other cells on this sheet are automatically calculated based on the input in the user input cells.</t>
  </si>
  <si>
    <t>Sales Mark-up Calculations</t>
  </si>
  <si>
    <t>Note: Sales mark-up is defined as the difference between the selling price and product cost in percentage terms and is calculated by dividing the difference between the selling price and product cost (gross profit) by the product cost. Note that this calculation differs from the gross profit percentage calculation in that the gross profit amount is divided by the product cost (cost of sales) instead of the selling price.</t>
  </si>
  <si>
    <t>Excel Skills | Gross Profit &amp; Sales Mark-up Calculations</t>
  </si>
  <si>
    <t>This template enables users to calculate the gross profit percentage of any single product based on a specified sales mark-up percentage and to calculate the sales mark-up percentage of any single product based on a specified gross profit percentage. The template also includes two additional sheets which can be used to calculate the gross profit &amp; sales mark-up percentages of multiple products.</t>
  </si>
  <si>
    <t>Sales Mark-up %</t>
  </si>
  <si>
    <t>Sales Mark-up Calculator</t>
  </si>
  <si>
    <t>Gross Profit &amp; Sales Mark-up Calculators</t>
  </si>
  <si>
    <r>
      <t>GP</t>
    </r>
    <r>
      <rPr>
        <sz val="10"/>
        <rFont val="Arial"/>
        <family val="2"/>
      </rPr>
      <t xml:space="preserve"> - this sheet enables users to calculate the gross profit percentages of multiple products by specifying the product cost and sales mark-up percentage of each product.</t>
    </r>
  </si>
  <si>
    <r>
      <t>Mark-up</t>
    </r>
    <r>
      <rPr>
        <sz val="10"/>
        <rFont val="Arial"/>
        <family val="2"/>
      </rPr>
      <t xml:space="preserve"> - this sheet enables users to calculate the sales mark-up percentages of multiple products by specifying the selling price and gross profit percentage of each product.</t>
    </r>
  </si>
  <si>
    <t>Gross Profit 
%</t>
  </si>
  <si>
    <t>Product 
Cost</t>
  </si>
  <si>
    <t>Gross 
Profit</t>
  </si>
  <si>
    <t>Mark-up 
%</t>
  </si>
  <si>
    <t>Note: Gross profit is defined as the difference between the sales and cost of sales (product cost) amounts and the gross profit percentage is defined as the gross profit amount divided by the sales amount (exclusive of sales tax).</t>
  </si>
  <si>
    <t>Sales Tax 1 %</t>
  </si>
  <si>
    <t>Sales Tax 2 %</t>
  </si>
  <si>
    <t>Sales Tax 1</t>
  </si>
  <si>
    <t>Sales Tax 2</t>
  </si>
  <si>
    <t>Sales 
Tax 1</t>
  </si>
  <si>
    <t>Sales 
Tax 2</t>
  </si>
  <si>
    <r>
      <rPr>
        <b/>
        <sz val="10"/>
        <rFont val="Arial"/>
        <family val="2"/>
      </rPr>
      <t>Calculator</t>
    </r>
    <r>
      <rPr>
        <sz val="10"/>
        <rFont val="Arial"/>
        <family val="2"/>
      </rPr>
      <t xml:space="preserve"> - enter the sales tax percentages, sales amount, gross profit percentage and sales mark-up percentage. The sales mark-up calculator is based on the gross profit percentage and the gross profit calculator is based on the sales mark-up percentage.</t>
    </r>
  </si>
  <si>
    <t>The Calculators sheet contains two calculators - a sales mark-up calculator in columns B to F which is based on the sales tax percentages, sales amount and gross profit percentage specified at the top of the sheet and a gross profit percentage calculator in cells H to L which is based on the sales tax percentage, sales amount and sales mark-up percentage specified in the input cells at the top of the sheet.</t>
  </si>
  <si>
    <t>The calculations on the GP sheet can be used to determine the gross profit percentages of multiple products. Simply enter a product code in column A, a product description in column B, a product cost in column C, a sales mark-up percentage in column D and the calculations in column E to L are automatically updated. The gross profit percentages are reflected in column K.</t>
  </si>
  <si>
    <t>Note: The GP sheet only includes 10 products but you can add as many additional products as required by simply entering or copying the user input values into column A to D and copying the formulas in columns E to L into all the additional rows.</t>
  </si>
  <si>
    <t>The calculations on the Mark-up sheet can be used to determine the sales mark-up percentages of multiple products. Simply enter a product code in column A, a product description in column B, a selling price (exclusive of sales tax) in column C, gross profit percentage in column D and the calculations in column E to L are automatically updated. The sales mark-up percentages are reflected in column L.</t>
  </si>
  <si>
    <t>Note: The Mark-up sheet only includes 10 products but you can add as many additional products as required by simply entering or copying the user input values into column A to D and copying the formulas in columns E to L into all the additional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</si>
</sst>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17" x14ac:knownFonts="1">
    <font>
      <sz val="10"/>
      <name val="Arial"/>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
      <sz val="12"/>
      <name val="Century Gothic"/>
      <family val="2"/>
      <scheme val="minor"/>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47">
    <xf numFmtId="0" fontId="0" fillId="0" borderId="0" xfId="0"/>
    <xf numFmtId="0" fontId="4" fillId="0" borderId="0" xfId="0" applyFont="1"/>
    <xf numFmtId="0" fontId="6" fillId="0" borderId="0" xfId="0" applyFont="1" applyProtection="1">
      <protection hidden="1"/>
    </xf>
    <xf numFmtId="0" fontId="9" fillId="0" borderId="0" xfId="0" applyFont="1" applyProtection="1">
      <protection hidden="1"/>
    </xf>
    <xf numFmtId="165" fontId="6" fillId="3" borderId="1" xfId="3" applyNumberFormat="1" applyFont="1" applyFill="1" applyBorder="1" applyProtection="1">
      <protection hidden="1"/>
    </xf>
    <xf numFmtId="164" fontId="6" fillId="3" borderId="1" xfId="1" applyFont="1" applyFill="1" applyBorder="1" applyProtection="1">
      <protection hidden="1"/>
    </xf>
    <xf numFmtId="0" fontId="6" fillId="2" borderId="2" xfId="0" applyFont="1" applyFill="1" applyBorder="1" applyProtection="1">
      <protection hidden="1"/>
    </xf>
    <xf numFmtId="0" fontId="6" fillId="2" borderId="3" xfId="0" applyFont="1" applyFill="1" applyBorder="1" applyProtection="1">
      <protection hidden="1"/>
    </xf>
    <xf numFmtId="0" fontId="6" fillId="2" borderId="4" xfId="0" applyFont="1" applyFill="1" applyBorder="1" applyProtection="1">
      <protection hidden="1"/>
    </xf>
    <xf numFmtId="0" fontId="6" fillId="2" borderId="5" xfId="0" applyFont="1" applyFill="1" applyBorder="1" applyProtection="1">
      <protection hidden="1"/>
    </xf>
    <xf numFmtId="0" fontId="6" fillId="2" borderId="0" xfId="0" applyFont="1" applyFill="1" applyProtection="1">
      <protection hidden="1"/>
    </xf>
    <xf numFmtId="0" fontId="6" fillId="2" borderId="6" xfId="0" applyFont="1" applyFill="1" applyBorder="1" applyProtection="1">
      <protection hidden="1"/>
    </xf>
    <xf numFmtId="164" fontId="6" fillId="2" borderId="0" xfId="0" applyNumberFormat="1" applyFont="1" applyFill="1" applyProtection="1">
      <protection hidden="1"/>
    </xf>
    <xf numFmtId="0" fontId="5" fillId="2" borderId="0" xfId="0" applyFont="1" applyFill="1" applyProtection="1">
      <protection hidden="1"/>
    </xf>
    <xf numFmtId="165" fontId="5" fillId="2" borderId="0" xfId="3" applyNumberFormat="1" applyFont="1" applyFill="1" applyBorder="1" applyProtection="1">
      <protection hidden="1"/>
    </xf>
    <xf numFmtId="0" fontId="6" fillId="2" borderId="7" xfId="0" applyFont="1" applyFill="1" applyBorder="1" applyProtection="1">
      <protection hidden="1"/>
    </xf>
    <xf numFmtId="0" fontId="6" fillId="2" borderId="8" xfId="0" applyFont="1" applyFill="1" applyBorder="1" applyProtection="1">
      <protection hidden="1"/>
    </xf>
    <xf numFmtId="0" fontId="6" fillId="2" borderId="9" xfId="0" applyFont="1" applyFill="1" applyBorder="1" applyProtection="1">
      <protection hidden="1"/>
    </xf>
    <xf numFmtId="164" fontId="6" fillId="0" borderId="0" xfId="1" applyFont="1" applyProtection="1">
      <protection hidden="1"/>
    </xf>
    <xf numFmtId="165" fontId="6" fillId="0" borderId="0" xfId="3" applyNumberFormat="1" applyFont="1" applyProtection="1">
      <protection hidden="1"/>
    </xf>
    <xf numFmtId="0" fontId="5" fillId="3" borderId="1" xfId="0" applyFont="1" applyFill="1" applyBorder="1" applyAlignment="1" applyProtection="1">
      <alignment horizontal="left" wrapText="1"/>
      <protection hidden="1"/>
    </xf>
    <xf numFmtId="164" fontId="5" fillId="3" borderId="1" xfId="1" applyFont="1" applyFill="1" applyBorder="1" applyAlignment="1" applyProtection="1">
      <alignment horizontal="center" wrapText="1"/>
      <protection hidden="1"/>
    </xf>
    <xf numFmtId="165" fontId="5" fillId="3" borderId="1" xfId="3" applyNumberFormat="1" applyFont="1" applyFill="1" applyBorder="1" applyAlignment="1" applyProtection="1">
      <alignment horizontal="center" wrapText="1"/>
      <protection hidden="1"/>
    </xf>
    <xf numFmtId="164" fontId="5" fillId="2" borderId="1" xfId="1" applyFont="1" applyFill="1" applyBorder="1" applyAlignment="1" applyProtection="1">
      <alignment horizontal="center" wrapText="1"/>
      <protection hidden="1"/>
    </xf>
    <xf numFmtId="165" fontId="5" fillId="2" borderId="1" xfId="3" applyNumberFormat="1" applyFont="1" applyFill="1" applyBorder="1" applyAlignment="1" applyProtection="1">
      <alignment horizontal="center" wrapText="1"/>
      <protection hidden="1"/>
    </xf>
    <xf numFmtId="0" fontId="5" fillId="0" borderId="0" xfId="0" applyFont="1" applyAlignment="1" applyProtection="1">
      <alignment horizontal="center" wrapText="1"/>
      <protection hidden="1"/>
    </xf>
    <xf numFmtId="0" fontId="8" fillId="0" borderId="0" xfId="0" applyFont="1" applyProtection="1">
      <protection hidden="1"/>
    </xf>
    <xf numFmtId="0" fontId="1" fillId="0" borderId="0" xfId="0" applyFont="1"/>
    <xf numFmtId="0" fontId="1" fillId="0" borderId="0" xfId="0" applyFont="1" applyAlignment="1">
      <alignment horizontal="justify" vertical="center" wrapText="1"/>
    </xf>
    <xf numFmtId="0" fontId="11" fillId="0" borderId="0" xfId="0" applyFont="1" applyAlignment="1">
      <alignment horizontal="justify" vertical="center" wrapText="1"/>
    </xf>
    <xf numFmtId="0" fontId="13" fillId="0" borderId="0" xfId="0" applyFont="1" applyAlignment="1">
      <alignment horizontal="justify" vertical="center" wrapText="1"/>
    </xf>
    <xf numFmtId="0" fontId="14" fillId="0" borderId="0" xfId="0" applyFont="1" applyAlignment="1">
      <alignment horizontal="justify" vertical="center" wrapText="1"/>
    </xf>
    <xf numFmtId="0" fontId="15" fillId="0" borderId="0" xfId="0" applyFont="1" applyAlignment="1">
      <alignment horizontal="justify" wrapText="1"/>
    </xf>
    <xf numFmtId="0" fontId="1" fillId="0" borderId="0" xfId="0" applyFont="1" applyAlignment="1">
      <alignment horizontal="justify" wrapText="1"/>
    </xf>
    <xf numFmtId="0" fontId="13" fillId="0" borderId="0" xfId="0" applyFont="1" applyAlignment="1">
      <alignment horizontal="justify"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2" applyFont="1" applyAlignment="1" applyProtection="1">
      <alignment horizontal="left" vertical="center" wrapText="1"/>
    </xf>
    <xf numFmtId="0" fontId="3" fillId="0" borderId="0" xfId="2" applyAlignment="1" applyProtection="1">
      <alignment horizontal="right" vertical="center" wrapText="1"/>
    </xf>
    <xf numFmtId="0" fontId="1" fillId="0" borderId="0" xfId="0" applyFont="1" applyAlignment="1">
      <alignment wrapText="1"/>
    </xf>
    <xf numFmtId="0" fontId="16" fillId="0" borderId="0" xfId="0" applyFont="1" applyProtection="1">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0" fontId="8" fillId="2" borderId="5"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37"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margin-markup-calculator-template.php" TargetMode="External"/></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15</xdr:col>
      <xdr:colOff>31800</xdr:colOff>
      <xdr:row>21</xdr:row>
      <xdr:rowOff>14010</xdr:rowOff>
    </xdr:to>
    <xdr:grpSp>
      <xdr:nvGrpSpPr>
        <xdr:cNvPr id="4" name="Group 3">
          <a:extLst>
            <a:ext uri="{FF2B5EF4-FFF2-40B4-BE49-F238E27FC236}">
              <a16:creationId xmlns:a16="http://schemas.microsoft.com/office/drawing/2014/main" id="{760A13F7-B4AA-461B-8BCA-54080479D5CD}"/>
            </a:ext>
          </a:extLst>
        </xdr:cNvPr>
        <xdr:cNvGrpSpPr/>
      </xdr:nvGrpSpPr>
      <xdr:grpSpPr>
        <a:xfrm>
          <a:off x="22860" y="22860"/>
          <a:ext cx="9445040" cy="3591600"/>
          <a:chOff x="17134" y="17145"/>
          <a:chExt cx="9252000" cy="3671610"/>
        </a:xfrm>
      </xdr:grpSpPr>
      <xdr:sp macro="" textlink="" fLocksText="0">
        <xdr:nvSpPr>
          <xdr:cNvPr id="5" name="Rectangle 1">
            <a:extLst>
              <a:ext uri="{FF2B5EF4-FFF2-40B4-BE49-F238E27FC236}">
                <a16:creationId xmlns:a16="http://schemas.microsoft.com/office/drawing/2014/main" id="{AB2F28DB-005E-4481-82C0-45822A1F2F1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9250A58-A50F-4297-9DF2-0F61B524E43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E2E1A72-0B32-4A0F-A9F5-7F808AAEA912}"/>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15</xdr:col>
      <xdr:colOff>31800</xdr:colOff>
      <xdr:row>21</xdr:row>
      <xdr:rowOff>14010</xdr:rowOff>
    </xdr:to>
    <xdr:grpSp>
      <xdr:nvGrpSpPr>
        <xdr:cNvPr id="4" name="Group 3">
          <a:extLst>
            <a:ext uri="{FF2B5EF4-FFF2-40B4-BE49-F238E27FC236}">
              <a16:creationId xmlns:a16="http://schemas.microsoft.com/office/drawing/2014/main" id="{B60AD140-5985-447F-892B-351F9606AFCD}"/>
            </a:ext>
          </a:extLst>
        </xdr:cNvPr>
        <xdr:cNvGrpSpPr/>
      </xdr:nvGrpSpPr>
      <xdr:grpSpPr>
        <a:xfrm>
          <a:off x="22860" y="22860"/>
          <a:ext cx="9445040" cy="3591600"/>
          <a:chOff x="17134" y="17145"/>
          <a:chExt cx="9252000" cy="3671610"/>
        </a:xfrm>
      </xdr:grpSpPr>
      <xdr:sp macro="" textlink="" fLocksText="0">
        <xdr:nvSpPr>
          <xdr:cNvPr id="5" name="Rectangle 1">
            <a:extLst>
              <a:ext uri="{FF2B5EF4-FFF2-40B4-BE49-F238E27FC236}">
                <a16:creationId xmlns:a16="http://schemas.microsoft.com/office/drawing/2014/main" id="{DD981122-8B93-4869-A6E6-9A7690C8770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GROSS PROFIT &amp; SALES MARK-UP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the gross profit percentage of any single product based on a specified sales mark-up percentage and to calculate the sales mark-up percentage of any single product based on a specified gross profit percentage. The template also includes two additional sheets which can be used to calculate the gross profit &amp; sales mark-up percentages of multiple products.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71475371-3766-4AD1-B547-E5B39FC18C6A}"/>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61258B23-C20E-46CD-B048-AAD21B90D30D}"/>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5B5FD0B-2BBA-4E4F-8808-3E7DFBB3A8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152400</xdr:colOff>
      <xdr:row>4</xdr:row>
      <xdr:rowOff>195240</xdr:rowOff>
    </xdr:from>
    <xdr:ext cx="2667000" cy="1114490"/>
    <xdr:sp macro="" textlink="">
      <xdr:nvSpPr>
        <xdr:cNvPr id="10" name="Rectangle 17">
          <a:extLst>
            <a:ext uri="{FF2B5EF4-FFF2-40B4-BE49-F238E27FC236}">
              <a16:creationId xmlns:a16="http://schemas.microsoft.com/office/drawing/2014/main" id="{69E66C2B-9DE3-44B1-A81C-95C9BCA58E03}"/>
            </a:ext>
          </a:extLst>
        </xdr:cNvPr>
        <xdr:cNvSpPr>
          <a:spLocks noChangeArrowheads="1"/>
        </xdr:cNvSpPr>
      </xdr:nvSpPr>
      <xdr:spPr bwMode="auto">
        <a:xfrm>
          <a:off x="7680960" y="942000"/>
          <a:ext cx="26670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13</xdr:col>
      <xdr:colOff>64168</xdr:colOff>
      <xdr:row>4</xdr:row>
      <xdr:rowOff>48272</xdr:rowOff>
    </xdr:from>
    <xdr:ext cx="5983706" cy="1692982"/>
    <xdr:sp macro="" textlink="">
      <xdr:nvSpPr>
        <xdr:cNvPr id="3" name="Rectangle 17">
          <a:extLst>
            <a:ext uri="{FF2B5EF4-FFF2-40B4-BE49-F238E27FC236}">
              <a16:creationId xmlns:a16="http://schemas.microsoft.com/office/drawing/2014/main" id="{F049D745-A8E8-4341-AEAB-6E2EC8C9B734}"/>
            </a:ext>
          </a:extLst>
        </xdr:cNvPr>
        <xdr:cNvSpPr>
          <a:spLocks noChangeArrowheads="1"/>
        </xdr:cNvSpPr>
      </xdr:nvSpPr>
      <xdr:spPr bwMode="auto">
        <a:xfrm>
          <a:off x="7355305" y="850377"/>
          <a:ext cx="598370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the sales tax percentages, sales amount, gross profit % and a sales mark-up percentage to calculate the sales mark-up and gross profit percentages. The sales mark-up calculator is based on the gross profit percentage in cell K3 and the gross profit calculator is based on the sales mark-up percentage in cell K5. These two calculators therefore enable users to calculate a gross profit percentage from any sales mark-up percentage and vice versa.</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401052</xdr:colOff>
      <xdr:row>13</xdr:row>
      <xdr:rowOff>104274</xdr:rowOff>
    </xdr:from>
    <xdr:ext cx="7836569" cy="1692982"/>
    <xdr:sp macro="" textlink="">
      <xdr:nvSpPr>
        <xdr:cNvPr id="3" name="Rectangle 17">
          <a:extLst>
            <a:ext uri="{FF2B5EF4-FFF2-40B4-BE49-F238E27FC236}">
              <a16:creationId xmlns:a16="http://schemas.microsoft.com/office/drawing/2014/main" id="{A60DA28A-1A37-4AAA-862E-99BE64CDD1E5}"/>
            </a:ext>
          </a:extLst>
        </xdr:cNvPr>
        <xdr:cNvSpPr>
          <a:spLocks noChangeArrowheads="1"/>
        </xdr:cNvSpPr>
      </xdr:nvSpPr>
      <xdr:spPr bwMode="auto">
        <a:xfrm>
          <a:off x="401052" y="2831432"/>
          <a:ext cx="783656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product code, product description, product cost and sales mark-up percentage in order to calculate the gross profit percentage of each product. Only the columns with yellow column headings require user input. The columns with light blue column headings contain formulas which are automatically updated based on the values specified in the user input columns. The sheet contains 10 products but you can add an unlimited number of additional products by simply entering the appropriate values in columns A to D and copying the formulas in the columns with light blue column headings from one of the existing rows.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360946</xdr:colOff>
      <xdr:row>13</xdr:row>
      <xdr:rowOff>104273</xdr:rowOff>
    </xdr:from>
    <xdr:ext cx="8085222" cy="1692982"/>
    <xdr:sp macro="" textlink="">
      <xdr:nvSpPr>
        <xdr:cNvPr id="3" name="Rectangle 17">
          <a:extLst>
            <a:ext uri="{FF2B5EF4-FFF2-40B4-BE49-F238E27FC236}">
              <a16:creationId xmlns:a16="http://schemas.microsoft.com/office/drawing/2014/main" id="{8AA66FBF-13AC-41F4-96DA-65553FC0218C}"/>
            </a:ext>
          </a:extLst>
        </xdr:cNvPr>
        <xdr:cNvSpPr>
          <a:spLocks noChangeArrowheads="1"/>
        </xdr:cNvSpPr>
      </xdr:nvSpPr>
      <xdr:spPr bwMode="auto">
        <a:xfrm>
          <a:off x="360946" y="2831431"/>
          <a:ext cx="808522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product code, product description, selling price and gross profit percentage in order to calculate the sales mark-up percentage of each product. Only the columns with yellow column headings require user input. The columns with light blue column headings contain formulas which are automatically updated based on the values specified in the user input columns. The sheet contains 10 products but you can add an unlimited number of additional products by simply entering the appropriate values in columns A to D and copying the formulas in the columns with light blue column headings from one of the existing rows.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 width="10.36328125" style="1" customWidth="1"/>
    <col min="2" max="16384" width="8.9062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 width="10.36328125" style="1" customWidth="1"/>
    <col min="2"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44"/>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39" customWidth="1"/>
    <col min="2" max="2" width="50.81640625" style="27" customWidth="1"/>
    <col min="3" max="16384" width="9.08984375" style="27"/>
  </cols>
  <sheetData>
    <row r="1" spans="1:1" ht="15.5" x14ac:dyDescent="0.25">
      <c r="A1" s="35" t="s">
        <v>46</v>
      </c>
    </row>
    <row r="2" spans="1:1" ht="15" customHeight="1" x14ac:dyDescent="0.25">
      <c r="A2" s="36" t="s">
        <v>33</v>
      </c>
    </row>
    <row r="3" spans="1:1" ht="15" customHeight="1" x14ac:dyDescent="0.25">
      <c r="A3" s="37" t="s">
        <v>34</v>
      </c>
    </row>
    <row r="4" spans="1:1" x14ac:dyDescent="0.25">
      <c r="A4" s="38"/>
    </row>
    <row r="5" spans="1:1" ht="50" x14ac:dyDescent="0.25">
      <c r="A5" s="28" t="s">
        <v>47</v>
      </c>
    </row>
    <row r="6" spans="1:1" x14ac:dyDescent="0.25">
      <c r="A6" s="28"/>
    </row>
    <row r="7" spans="1:1" ht="13" x14ac:dyDescent="0.25">
      <c r="A7" s="29" t="s">
        <v>35</v>
      </c>
    </row>
    <row r="8" spans="1:1" ht="25.5" x14ac:dyDescent="0.25">
      <c r="A8" s="28" t="s">
        <v>64</v>
      </c>
    </row>
    <row r="9" spans="1:1" ht="25.5" x14ac:dyDescent="0.25">
      <c r="A9" s="30" t="s">
        <v>51</v>
      </c>
    </row>
    <row r="10" spans="1:1" ht="25.5" x14ac:dyDescent="0.25">
      <c r="A10" s="30" t="s">
        <v>52</v>
      </c>
    </row>
    <row r="11" spans="1:1" ht="13" x14ac:dyDescent="0.25">
      <c r="A11" s="30"/>
    </row>
    <row r="12" spans="1:1" ht="13" x14ac:dyDescent="0.25">
      <c r="A12" s="30" t="s">
        <v>40</v>
      </c>
    </row>
    <row r="13" spans="1:1" x14ac:dyDescent="0.25">
      <c r="A13" s="28"/>
    </row>
    <row r="14" spans="1:1" ht="50" x14ac:dyDescent="0.25">
      <c r="A14" s="28" t="s">
        <v>65</v>
      </c>
    </row>
    <row r="15" spans="1:1" x14ac:dyDescent="0.25">
      <c r="A15" s="28"/>
    </row>
    <row r="16" spans="1:1" ht="26" x14ac:dyDescent="0.25">
      <c r="A16" s="31" t="s">
        <v>41</v>
      </c>
    </row>
    <row r="17" spans="1:1" x14ac:dyDescent="0.25">
      <c r="A17" s="28"/>
    </row>
    <row r="18" spans="1:1" ht="50" x14ac:dyDescent="0.25">
      <c r="A18" s="28" t="s">
        <v>42</v>
      </c>
    </row>
    <row r="19" spans="1:1" x14ac:dyDescent="0.25">
      <c r="A19" s="28"/>
    </row>
    <row r="20" spans="1:1" ht="26" x14ac:dyDescent="0.25">
      <c r="A20" s="29" t="s">
        <v>43</v>
      </c>
    </row>
    <row r="21" spans="1:1" x14ac:dyDescent="0.25">
      <c r="A21" s="28"/>
    </row>
    <row r="22" spans="1:1" ht="13" x14ac:dyDescent="0.25">
      <c r="A22" s="30" t="s">
        <v>7</v>
      </c>
    </row>
    <row r="23" spans="1:1" x14ac:dyDescent="0.25">
      <c r="A23" s="28"/>
    </row>
    <row r="24" spans="1:1" ht="37.5" x14ac:dyDescent="0.25">
      <c r="A24" s="28" t="s">
        <v>66</v>
      </c>
    </row>
    <row r="25" spans="1:1" x14ac:dyDescent="0.25">
      <c r="A25" s="28"/>
    </row>
    <row r="26" spans="1:1" ht="26" x14ac:dyDescent="0.25">
      <c r="A26" s="29" t="s">
        <v>57</v>
      </c>
    </row>
    <row r="27" spans="1:1" x14ac:dyDescent="0.25">
      <c r="A27" s="28"/>
    </row>
    <row r="28" spans="1:1" ht="26" x14ac:dyDescent="0.25">
      <c r="A28" s="29" t="s">
        <v>67</v>
      </c>
    </row>
    <row r="29" spans="1:1" x14ac:dyDescent="0.25">
      <c r="A29" s="28"/>
    </row>
    <row r="30" spans="1:1" ht="13" x14ac:dyDescent="0.25">
      <c r="A30" s="30" t="s">
        <v>44</v>
      </c>
    </row>
    <row r="31" spans="1:1" ht="13" x14ac:dyDescent="0.25">
      <c r="A31" s="29"/>
    </row>
    <row r="32" spans="1:1" ht="50" x14ac:dyDescent="0.25">
      <c r="A32" s="28" t="s">
        <v>68</v>
      </c>
    </row>
    <row r="33" spans="1:1" x14ac:dyDescent="0.25">
      <c r="A33" s="28"/>
    </row>
    <row r="34" spans="1:1" ht="52" x14ac:dyDescent="0.25">
      <c r="A34" s="29" t="s">
        <v>45</v>
      </c>
    </row>
    <row r="35" spans="1:1" x14ac:dyDescent="0.25">
      <c r="A35" s="28"/>
    </row>
    <row r="36" spans="1:1" ht="26" x14ac:dyDescent="0.25">
      <c r="A36" s="29" t="s">
        <v>69</v>
      </c>
    </row>
    <row r="37" spans="1:1" ht="13" x14ac:dyDescent="0.25">
      <c r="A37" s="29"/>
    </row>
    <row r="38" spans="1:1" ht="13" x14ac:dyDescent="0.3">
      <c r="A38" s="32" t="s">
        <v>36</v>
      </c>
    </row>
    <row r="39" spans="1:1" x14ac:dyDescent="0.25">
      <c r="A39" s="33"/>
    </row>
    <row r="40" spans="1:1" ht="50" x14ac:dyDescent="0.25">
      <c r="A40" s="33" t="s">
        <v>37</v>
      </c>
    </row>
    <row r="41" spans="1:1" x14ac:dyDescent="0.25">
      <c r="A41" s="33"/>
    </row>
    <row r="42" spans="1:1" ht="13" x14ac:dyDescent="0.3">
      <c r="A42" s="34" t="s">
        <v>38</v>
      </c>
    </row>
    <row r="43" spans="1:1" ht="13" x14ac:dyDescent="0.3">
      <c r="A43" s="34"/>
    </row>
    <row r="44" spans="1:1" ht="75" x14ac:dyDescent="0.25">
      <c r="A44" s="33" t="s">
        <v>39</v>
      </c>
    </row>
  </sheetData>
  <sheetProtection selectLockedCells="1"/>
  <hyperlinks>
    <hyperlink ref="A3" r:id="rId1" xr:uid="{00000000-0004-0000-0300-000000000000}"/>
  </hyperlinks>
  <pageMargins left="0.51181102362204722" right="0.51181102362204722" top="0.55118110236220474" bottom="0.55118110236220474" header="0.39370078740157483" footer="0.39370078740157483"/>
  <pageSetup paperSize="9" orientation="portrait" r:id="rId2"/>
  <headerFooter>
    <oddFooter>&amp;C&amp;9Page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27"/>
  <sheetViews>
    <sheetView zoomScale="95" zoomScaleNormal="95" workbookViewId="0">
      <selection activeCell="E3" sqref="E3"/>
    </sheetView>
  </sheetViews>
  <sheetFormatPr defaultColWidth="9.08984375" defaultRowHeight="16" customHeight="1" x14ac:dyDescent="0.25"/>
  <cols>
    <col min="1" max="1" width="2.6328125" style="2" customWidth="1"/>
    <col min="2" max="2" width="5.6328125" style="2" customWidth="1"/>
    <col min="3" max="5" width="12.6328125" style="2" customWidth="1"/>
    <col min="6" max="6" width="5.6328125" style="2" customWidth="1"/>
    <col min="7" max="7" width="2.6328125" style="2" customWidth="1"/>
    <col min="8" max="8" width="5.6328125" style="2" customWidth="1"/>
    <col min="9" max="11" width="12.6328125" style="2" customWidth="1"/>
    <col min="12" max="12" width="5.6328125" style="2" customWidth="1"/>
    <col min="13" max="13" width="2.6328125" style="2" customWidth="1"/>
    <col min="14" max="21" width="15.6328125" style="2" customWidth="1"/>
    <col min="22" max="16384" width="9.08984375" style="2"/>
  </cols>
  <sheetData>
    <row r="1" spans="1:12" ht="16" customHeight="1" x14ac:dyDescent="0.3">
      <c r="A1" s="26" t="s">
        <v>50</v>
      </c>
    </row>
    <row r="2" spans="1:12" ht="16" customHeight="1" x14ac:dyDescent="0.25">
      <c r="A2" s="3" t="s">
        <v>32</v>
      </c>
    </row>
    <row r="3" spans="1:12" ht="16" customHeight="1" x14ac:dyDescent="0.25">
      <c r="C3" s="2" t="s">
        <v>58</v>
      </c>
      <c r="E3" s="4">
        <v>0.15</v>
      </c>
      <c r="I3" s="2" t="s">
        <v>3</v>
      </c>
      <c r="K3" s="4">
        <v>0.2</v>
      </c>
    </row>
    <row r="4" spans="1:12" ht="16" customHeight="1" x14ac:dyDescent="0.25">
      <c r="C4" s="2" t="s">
        <v>59</v>
      </c>
      <c r="E4" s="4">
        <v>0</v>
      </c>
    </row>
    <row r="5" spans="1:12" ht="16" customHeight="1" x14ac:dyDescent="0.25">
      <c r="C5" s="2" t="s">
        <v>5</v>
      </c>
      <c r="E5" s="5">
        <v>100000</v>
      </c>
      <c r="I5" s="2" t="s">
        <v>48</v>
      </c>
      <c r="K5" s="4">
        <v>0.25</v>
      </c>
    </row>
    <row r="6" spans="1:12" ht="16" customHeight="1" thickBot="1" x14ac:dyDescent="0.3"/>
    <row r="7" spans="1:12" ht="16" customHeight="1" thickTop="1" x14ac:dyDescent="0.25">
      <c r="B7" s="6"/>
      <c r="C7" s="7"/>
      <c r="D7" s="7"/>
      <c r="E7" s="7"/>
      <c r="F7" s="8"/>
      <c r="H7" s="6"/>
      <c r="I7" s="7"/>
      <c r="J7" s="7"/>
      <c r="K7" s="7"/>
      <c r="L7" s="8"/>
    </row>
    <row r="8" spans="1:12" s="40" customFormat="1" ht="16" customHeight="1" x14ac:dyDescent="0.35">
      <c r="B8" s="44" t="s">
        <v>49</v>
      </c>
      <c r="C8" s="45"/>
      <c r="D8" s="45"/>
      <c r="E8" s="45"/>
      <c r="F8" s="46"/>
      <c r="H8" s="44" t="s">
        <v>6</v>
      </c>
      <c r="I8" s="45"/>
      <c r="J8" s="45"/>
      <c r="K8" s="45"/>
      <c r="L8" s="46"/>
    </row>
    <row r="9" spans="1:12" ht="16" customHeight="1" x14ac:dyDescent="0.25">
      <c r="B9" s="41" t="str">
        <f>"Sales markup at gross profit of "&amp;FIXED($K$3*100,1)&amp;"%"</f>
        <v>Sales markup at gross profit of 20.0%</v>
      </c>
      <c r="C9" s="42"/>
      <c r="D9" s="42"/>
      <c r="E9" s="42"/>
      <c r="F9" s="43"/>
      <c r="H9" s="41" t="str">
        <f>"Gross profit % at sales markup of "&amp;FIXED($K$5*100,1)&amp;"%"</f>
        <v>Gross profit % at sales markup of 25.0%</v>
      </c>
      <c r="I9" s="42"/>
      <c r="J9" s="42"/>
      <c r="K9" s="42"/>
      <c r="L9" s="43"/>
    </row>
    <row r="10" spans="1:12" ht="16" customHeight="1" x14ac:dyDescent="0.25">
      <c r="B10" s="9"/>
      <c r="C10" s="10"/>
      <c r="D10" s="10"/>
      <c r="E10" s="10"/>
      <c r="F10" s="11"/>
      <c r="H10" s="9"/>
      <c r="I10" s="10"/>
      <c r="J10" s="10"/>
      <c r="K10" s="10"/>
      <c r="L10" s="11"/>
    </row>
    <row r="11" spans="1:12" ht="16" customHeight="1" x14ac:dyDescent="0.25">
      <c r="B11" s="9"/>
      <c r="C11" s="10" t="s">
        <v>1</v>
      </c>
      <c r="D11" s="10"/>
      <c r="E11" s="12">
        <f>$E$5*(1+$E$3+IF(ISERROR($E$4),0,$E$4))</f>
        <v>114999.99999999999</v>
      </c>
      <c r="F11" s="11"/>
      <c r="H11" s="9"/>
      <c r="I11" s="10" t="s">
        <v>1</v>
      </c>
      <c r="J11" s="10"/>
      <c r="K11" s="12">
        <f>$E$5*(1+$E$3+IF(ISERROR($E$4),0,$E$4))</f>
        <v>114999.99999999999</v>
      </c>
      <c r="L11" s="11"/>
    </row>
    <row r="12" spans="1:12" ht="16" customHeight="1" x14ac:dyDescent="0.25">
      <c r="B12" s="9"/>
      <c r="C12" s="10"/>
      <c r="D12" s="10"/>
      <c r="E12" s="10"/>
      <c r="F12" s="11"/>
      <c r="H12" s="9"/>
      <c r="I12" s="10"/>
      <c r="J12" s="10"/>
      <c r="K12" s="10"/>
      <c r="L12" s="11"/>
    </row>
    <row r="13" spans="1:12" ht="16" customHeight="1" x14ac:dyDescent="0.25">
      <c r="B13" s="9"/>
      <c r="C13" s="10" t="s">
        <v>60</v>
      </c>
      <c r="D13" s="10"/>
      <c r="E13" s="12">
        <f>$E$11/(1+$E$3+IF(ISERROR($E$4),0,$E$4))*$E$3</f>
        <v>15000</v>
      </c>
      <c r="F13" s="11"/>
      <c r="H13" s="9"/>
      <c r="I13" s="10" t="s">
        <v>60</v>
      </c>
      <c r="J13" s="10"/>
      <c r="K13" s="12">
        <f>$K$11/(1+$E$3+IF(ISERROR($E$4),0,$E$4))*$E$3</f>
        <v>15000</v>
      </c>
      <c r="L13" s="11"/>
    </row>
    <row r="14" spans="1:12" ht="16" customHeight="1" x14ac:dyDescent="0.25">
      <c r="B14" s="9"/>
      <c r="C14" s="10"/>
      <c r="D14" s="10"/>
      <c r="E14" s="10"/>
      <c r="F14" s="11"/>
      <c r="H14" s="9"/>
      <c r="I14" s="10"/>
      <c r="J14" s="10"/>
      <c r="K14" s="10"/>
      <c r="L14" s="11"/>
    </row>
    <row r="15" spans="1:12" ht="16" customHeight="1" x14ac:dyDescent="0.25">
      <c r="B15" s="9"/>
      <c r="C15" s="10" t="s">
        <v>61</v>
      </c>
      <c r="D15" s="10"/>
      <c r="E15" s="12">
        <f>$E$11/(1+$E$3+$E$4)*$E$4</f>
        <v>0</v>
      </c>
      <c r="F15" s="11"/>
      <c r="H15" s="9"/>
      <c r="I15" s="10" t="s">
        <v>61</v>
      </c>
      <c r="J15" s="10"/>
      <c r="K15" s="12">
        <f>$K$11/(1+$E$3+$E$4)*$E$4</f>
        <v>0</v>
      </c>
      <c r="L15" s="11"/>
    </row>
    <row r="16" spans="1:12" ht="16" customHeight="1" x14ac:dyDescent="0.25">
      <c r="B16" s="9"/>
      <c r="C16" s="10"/>
      <c r="D16" s="10"/>
      <c r="E16" s="10"/>
      <c r="F16" s="11"/>
      <c r="H16" s="9"/>
      <c r="I16" s="10"/>
      <c r="J16" s="10"/>
      <c r="K16" s="10"/>
      <c r="L16" s="11"/>
    </row>
    <row r="17" spans="2:12" ht="16" customHeight="1" x14ac:dyDescent="0.25">
      <c r="B17" s="9"/>
      <c r="C17" s="10" t="s">
        <v>4</v>
      </c>
      <c r="D17" s="10"/>
      <c r="E17" s="12">
        <f>E5</f>
        <v>100000</v>
      </c>
      <c r="F17" s="11"/>
      <c r="H17" s="9"/>
      <c r="I17" s="10" t="s">
        <v>4</v>
      </c>
      <c r="J17" s="10"/>
      <c r="K17" s="12">
        <f>E5</f>
        <v>100000</v>
      </c>
      <c r="L17" s="11"/>
    </row>
    <row r="18" spans="2:12" ht="16" customHeight="1" x14ac:dyDescent="0.25">
      <c r="B18" s="9"/>
      <c r="C18" s="10"/>
      <c r="D18" s="10"/>
      <c r="E18" s="10"/>
      <c r="F18" s="11"/>
      <c r="H18" s="9"/>
      <c r="I18" s="10"/>
      <c r="J18" s="10"/>
      <c r="K18" s="10"/>
      <c r="L18" s="11"/>
    </row>
    <row r="19" spans="2:12" ht="16" customHeight="1" x14ac:dyDescent="0.25">
      <c r="B19" s="9"/>
      <c r="C19" s="10" t="s">
        <v>0</v>
      </c>
      <c r="D19" s="10"/>
      <c r="E19" s="12">
        <f>E17-E21</f>
        <v>80000</v>
      </c>
      <c r="F19" s="11"/>
      <c r="H19" s="9"/>
      <c r="I19" s="10" t="s">
        <v>0</v>
      </c>
      <c r="J19" s="10"/>
      <c r="K19" s="12">
        <f>K17/(1+$K$5)</f>
        <v>80000</v>
      </c>
      <c r="L19" s="11"/>
    </row>
    <row r="20" spans="2:12" ht="16" customHeight="1" x14ac:dyDescent="0.25">
      <c r="B20" s="9"/>
      <c r="C20" s="10"/>
      <c r="D20" s="10"/>
      <c r="E20" s="10"/>
      <c r="F20" s="11"/>
      <c r="H20" s="9"/>
      <c r="I20" s="10"/>
      <c r="J20" s="10"/>
      <c r="K20" s="10"/>
      <c r="L20" s="11"/>
    </row>
    <row r="21" spans="2:12" ht="16" customHeight="1" x14ac:dyDescent="0.25">
      <c r="B21" s="9"/>
      <c r="C21" s="10" t="s">
        <v>2</v>
      </c>
      <c r="D21" s="10"/>
      <c r="E21" s="12">
        <f>E17*$K$3</f>
        <v>20000</v>
      </c>
      <c r="F21" s="11"/>
      <c r="H21" s="9"/>
      <c r="I21" s="10" t="s">
        <v>2</v>
      </c>
      <c r="J21" s="10"/>
      <c r="K21" s="12">
        <f>K17-K19</f>
        <v>20000</v>
      </c>
      <c r="L21" s="11"/>
    </row>
    <row r="22" spans="2:12" ht="16" customHeight="1" x14ac:dyDescent="0.25">
      <c r="B22" s="9"/>
      <c r="C22" s="10"/>
      <c r="D22" s="10"/>
      <c r="E22" s="10"/>
      <c r="F22" s="11"/>
      <c r="H22" s="9"/>
      <c r="I22" s="10"/>
      <c r="J22" s="10"/>
      <c r="K22" s="10"/>
      <c r="L22" s="11"/>
    </row>
    <row r="23" spans="2:12" ht="16" customHeight="1" x14ac:dyDescent="0.25">
      <c r="B23" s="9"/>
      <c r="C23" s="13" t="s">
        <v>3</v>
      </c>
      <c r="D23" s="13"/>
      <c r="E23" s="14">
        <f>IF(E17=0,0,E21/E17)</f>
        <v>0.2</v>
      </c>
      <c r="F23" s="11"/>
      <c r="H23" s="9"/>
      <c r="I23" s="13" t="s">
        <v>3</v>
      </c>
      <c r="J23" s="13"/>
      <c r="K23" s="14">
        <f>IF(K17=0,0,K21/K17)</f>
        <v>0.2</v>
      </c>
      <c r="L23" s="11"/>
    </row>
    <row r="24" spans="2:12" ht="16" customHeight="1" x14ac:dyDescent="0.25">
      <c r="B24" s="9"/>
      <c r="C24" s="13"/>
      <c r="D24" s="13"/>
      <c r="E24" s="14"/>
      <c r="F24" s="11"/>
      <c r="H24" s="9"/>
      <c r="I24" s="13"/>
      <c r="J24" s="13"/>
      <c r="K24" s="14"/>
      <c r="L24" s="11"/>
    </row>
    <row r="25" spans="2:12" ht="16" customHeight="1" x14ac:dyDescent="0.25">
      <c r="B25" s="9"/>
      <c r="C25" s="13" t="s">
        <v>48</v>
      </c>
      <c r="D25" s="13"/>
      <c r="E25" s="14">
        <f>IF(E19=0,0,(E17/E19)-1)</f>
        <v>0.25</v>
      </c>
      <c r="F25" s="11"/>
      <c r="H25" s="9"/>
      <c r="I25" s="13" t="s">
        <v>48</v>
      </c>
      <c r="J25" s="13"/>
      <c r="K25" s="14">
        <f>IF(K19=0,0,(K17/K19)-1)</f>
        <v>0.25</v>
      </c>
      <c r="L25" s="11"/>
    </row>
    <row r="26" spans="2:12" ht="16" customHeight="1" thickBot="1" x14ac:dyDescent="0.3">
      <c r="B26" s="15"/>
      <c r="C26" s="16"/>
      <c r="D26" s="16"/>
      <c r="E26" s="16"/>
      <c r="F26" s="17"/>
      <c r="H26" s="15"/>
      <c r="I26" s="16"/>
      <c r="J26" s="16"/>
      <c r="K26" s="16"/>
      <c r="L26" s="17"/>
    </row>
    <row r="27" spans="2:12" ht="16" customHeight="1" thickTop="1" x14ac:dyDescent="0.25"/>
  </sheetData>
  <mergeCells count="4">
    <mergeCell ref="B9:F9"/>
    <mergeCell ref="H9:L9"/>
    <mergeCell ref="B8:F8"/>
    <mergeCell ref="H8:L8"/>
  </mergeCells>
  <phoneticPr fontId="2" type="noConversion"/>
  <pageMargins left="0.55118110236220474" right="0.55118110236220474" top="0.78740157480314965" bottom="0.78740157480314965" header="0.39370078740157483" footer="0.39370078740157483"/>
  <pageSetup paperSize="9" orientation="landscape" r:id="rId1"/>
  <headerFooter alignWithMargins="0">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13"/>
  <sheetViews>
    <sheetView zoomScale="95" zoomScaleNormal="95" workbookViewId="0">
      <pane ySplit="3" topLeftCell="A4" activePane="bottomLeft" state="frozen"/>
      <selection pane="bottomLeft" activeCell="A3" sqref="A3"/>
    </sheetView>
  </sheetViews>
  <sheetFormatPr defaultColWidth="9.08984375" defaultRowHeight="16" customHeight="1" x14ac:dyDescent="0.25"/>
  <cols>
    <col min="1" max="1" width="10.6328125" style="2" customWidth="1"/>
    <col min="2" max="2" width="25.6328125" style="2" customWidth="1"/>
    <col min="3" max="3" width="13.6328125" style="18" customWidth="1"/>
    <col min="4" max="4" width="13.6328125" style="19" customWidth="1"/>
    <col min="5" max="10" width="13.6328125" style="18" customWidth="1"/>
    <col min="11" max="12" width="13.6328125" style="19" customWidth="1"/>
    <col min="13" max="16384" width="9.08984375" style="2"/>
  </cols>
  <sheetData>
    <row r="1" spans="1:12" ht="16" customHeight="1" x14ac:dyDescent="0.3">
      <c r="A1" s="26" t="s">
        <v>7</v>
      </c>
    </row>
    <row r="2" spans="1:12" ht="16" customHeight="1" x14ac:dyDescent="0.25">
      <c r="A2" s="3" t="s">
        <v>32</v>
      </c>
    </row>
    <row r="3" spans="1:12" s="25" customFormat="1" ht="25" x14ac:dyDescent="0.25">
      <c r="A3" s="20" t="s">
        <v>30</v>
      </c>
      <c r="B3" s="20" t="s">
        <v>31</v>
      </c>
      <c r="C3" s="21" t="s">
        <v>54</v>
      </c>
      <c r="D3" s="22" t="s">
        <v>56</v>
      </c>
      <c r="E3" s="23" t="s">
        <v>8</v>
      </c>
      <c r="F3" s="23" t="s">
        <v>62</v>
      </c>
      <c r="G3" s="23" t="s">
        <v>63</v>
      </c>
      <c r="H3" s="23" t="s">
        <v>9</v>
      </c>
      <c r="I3" s="23" t="s">
        <v>54</v>
      </c>
      <c r="J3" s="23" t="s">
        <v>55</v>
      </c>
      <c r="K3" s="24" t="s">
        <v>53</v>
      </c>
      <c r="L3" s="24" t="s">
        <v>56</v>
      </c>
    </row>
    <row r="4" spans="1:12" ht="16" customHeight="1" x14ac:dyDescent="0.25">
      <c r="A4" s="2" t="s">
        <v>10</v>
      </c>
      <c r="B4" s="2" t="s">
        <v>20</v>
      </c>
      <c r="C4" s="18">
        <v>800</v>
      </c>
      <c r="D4" s="19">
        <v>0.25</v>
      </c>
      <c r="E4" s="18">
        <f>C4*(1+D4)</f>
        <v>1000</v>
      </c>
      <c r="F4" s="18">
        <f>$E4*Calculator!$E$3</f>
        <v>150</v>
      </c>
      <c r="G4" s="18">
        <f>$F4*Calculator!$E$4</f>
        <v>0</v>
      </c>
      <c r="H4" s="18">
        <f t="shared" ref="H4:H13" si="0">SUM(E4:G4)</f>
        <v>1150</v>
      </c>
      <c r="I4" s="18">
        <f t="shared" ref="I4:I13" si="1">C4</f>
        <v>800</v>
      </c>
      <c r="J4" s="18">
        <f t="shared" ref="J4:J13" si="2">E4-I4</f>
        <v>200</v>
      </c>
      <c r="K4" s="19">
        <f t="shared" ref="K4:K13" si="3">IF(E4=0,0,J4/E4)</f>
        <v>0.2</v>
      </c>
      <c r="L4" s="19">
        <f>IF(I4=0,0,J4/I4)</f>
        <v>0.25</v>
      </c>
    </row>
    <row r="5" spans="1:12" ht="16" customHeight="1" x14ac:dyDescent="0.25">
      <c r="A5" s="2" t="s">
        <v>11</v>
      </c>
      <c r="B5" s="2" t="s">
        <v>21</v>
      </c>
      <c r="C5" s="18">
        <v>750</v>
      </c>
      <c r="D5" s="19">
        <v>0.25</v>
      </c>
      <c r="E5" s="18">
        <f t="shared" ref="E5:E13" si="4">C5*(1+D5)</f>
        <v>937.5</v>
      </c>
      <c r="F5" s="18">
        <f>$E5*Calculator!$E$3</f>
        <v>140.625</v>
      </c>
      <c r="G5" s="18">
        <f>$F5*Calculator!$E$4</f>
        <v>0</v>
      </c>
      <c r="H5" s="18">
        <f t="shared" si="0"/>
        <v>1078.125</v>
      </c>
      <c r="I5" s="18">
        <f t="shared" si="1"/>
        <v>750</v>
      </c>
      <c r="J5" s="18">
        <f t="shared" si="2"/>
        <v>187.5</v>
      </c>
      <c r="K5" s="19">
        <f t="shared" si="3"/>
        <v>0.2</v>
      </c>
      <c r="L5" s="19">
        <f t="shared" ref="L5:L13" si="5">IF(I5=0,0,J5/I5)</f>
        <v>0.25</v>
      </c>
    </row>
    <row r="6" spans="1:12" ht="16" customHeight="1" x14ac:dyDescent="0.25">
      <c r="A6" s="2" t="s">
        <v>12</v>
      </c>
      <c r="B6" s="2" t="s">
        <v>22</v>
      </c>
      <c r="C6" s="18">
        <v>1500</v>
      </c>
      <c r="D6" s="19">
        <v>0.25</v>
      </c>
      <c r="E6" s="18">
        <f t="shared" si="4"/>
        <v>1875</v>
      </c>
      <c r="F6" s="18">
        <f>$E6*Calculator!$E$3</f>
        <v>281.25</v>
      </c>
      <c r="G6" s="18">
        <f>$F6*Calculator!$E$4</f>
        <v>0</v>
      </c>
      <c r="H6" s="18">
        <f t="shared" si="0"/>
        <v>2156.25</v>
      </c>
      <c r="I6" s="18">
        <f t="shared" si="1"/>
        <v>1500</v>
      </c>
      <c r="J6" s="18">
        <f t="shared" si="2"/>
        <v>375</v>
      </c>
      <c r="K6" s="19">
        <f t="shared" si="3"/>
        <v>0.2</v>
      </c>
      <c r="L6" s="19">
        <f t="shared" si="5"/>
        <v>0.25</v>
      </c>
    </row>
    <row r="7" spans="1:12" ht="16" customHeight="1" x14ac:dyDescent="0.25">
      <c r="A7" s="2" t="s">
        <v>13</v>
      </c>
      <c r="B7" s="2" t="s">
        <v>23</v>
      </c>
      <c r="C7" s="18">
        <v>500</v>
      </c>
      <c r="D7" s="19">
        <v>0.25</v>
      </c>
      <c r="E7" s="18">
        <f t="shared" si="4"/>
        <v>625</v>
      </c>
      <c r="F7" s="18">
        <f>$E7*Calculator!$E$3</f>
        <v>93.75</v>
      </c>
      <c r="G7" s="18">
        <f>$F7*Calculator!$E$4</f>
        <v>0</v>
      </c>
      <c r="H7" s="18">
        <f t="shared" si="0"/>
        <v>718.75</v>
      </c>
      <c r="I7" s="18">
        <f t="shared" si="1"/>
        <v>500</v>
      </c>
      <c r="J7" s="18">
        <f t="shared" si="2"/>
        <v>125</v>
      </c>
      <c r="K7" s="19">
        <f t="shared" si="3"/>
        <v>0.2</v>
      </c>
      <c r="L7" s="19">
        <f t="shared" si="5"/>
        <v>0.25</v>
      </c>
    </row>
    <row r="8" spans="1:12" ht="16" customHeight="1" x14ac:dyDescent="0.25">
      <c r="A8" s="2" t="s">
        <v>14</v>
      </c>
      <c r="B8" s="2" t="s">
        <v>24</v>
      </c>
      <c r="C8" s="18">
        <v>1000</v>
      </c>
      <c r="D8" s="19">
        <v>1</v>
      </c>
      <c r="E8" s="18">
        <f t="shared" si="4"/>
        <v>2000</v>
      </c>
      <c r="F8" s="18">
        <f>$E8*Calculator!$E$3</f>
        <v>300</v>
      </c>
      <c r="G8" s="18">
        <f>$F8*Calculator!$E$4</f>
        <v>0</v>
      </c>
      <c r="H8" s="18">
        <f t="shared" si="0"/>
        <v>2300</v>
      </c>
      <c r="I8" s="18">
        <f t="shared" si="1"/>
        <v>1000</v>
      </c>
      <c r="J8" s="18">
        <f t="shared" si="2"/>
        <v>1000</v>
      </c>
      <c r="K8" s="19">
        <f t="shared" si="3"/>
        <v>0.5</v>
      </c>
      <c r="L8" s="19">
        <f t="shared" si="5"/>
        <v>1</v>
      </c>
    </row>
    <row r="9" spans="1:12" ht="16" customHeight="1" x14ac:dyDescent="0.25">
      <c r="A9" s="2" t="s">
        <v>15</v>
      </c>
      <c r="B9" s="2" t="s">
        <v>25</v>
      </c>
      <c r="C9" s="18">
        <v>850</v>
      </c>
      <c r="D9" s="19">
        <v>0.5</v>
      </c>
      <c r="E9" s="18">
        <f t="shared" si="4"/>
        <v>1275</v>
      </c>
      <c r="F9" s="18">
        <f>$E9*Calculator!$E$3</f>
        <v>191.25</v>
      </c>
      <c r="G9" s="18">
        <f>$F9*Calculator!$E$4</f>
        <v>0</v>
      </c>
      <c r="H9" s="18">
        <f t="shared" si="0"/>
        <v>1466.25</v>
      </c>
      <c r="I9" s="18">
        <f t="shared" si="1"/>
        <v>850</v>
      </c>
      <c r="J9" s="18">
        <f t="shared" si="2"/>
        <v>425</v>
      </c>
      <c r="K9" s="19">
        <f t="shared" si="3"/>
        <v>0.33333333333333331</v>
      </c>
      <c r="L9" s="19">
        <f t="shared" si="5"/>
        <v>0.5</v>
      </c>
    </row>
    <row r="10" spans="1:12" ht="16" customHeight="1" x14ac:dyDescent="0.25">
      <c r="A10" s="2" t="s">
        <v>16</v>
      </c>
      <c r="B10" s="2" t="s">
        <v>26</v>
      </c>
      <c r="C10" s="18">
        <v>600</v>
      </c>
      <c r="D10" s="19">
        <v>0.5</v>
      </c>
      <c r="E10" s="18">
        <f t="shared" si="4"/>
        <v>900</v>
      </c>
      <c r="F10" s="18">
        <f>$E10*Calculator!$E$3</f>
        <v>135</v>
      </c>
      <c r="G10" s="18">
        <f>$F10*Calculator!$E$4</f>
        <v>0</v>
      </c>
      <c r="H10" s="18">
        <f t="shared" si="0"/>
        <v>1035</v>
      </c>
      <c r="I10" s="18">
        <f t="shared" si="1"/>
        <v>600</v>
      </c>
      <c r="J10" s="18">
        <f t="shared" si="2"/>
        <v>300</v>
      </c>
      <c r="K10" s="19">
        <f t="shared" si="3"/>
        <v>0.33333333333333331</v>
      </c>
      <c r="L10" s="19">
        <f t="shared" si="5"/>
        <v>0.5</v>
      </c>
    </row>
    <row r="11" spans="1:12" ht="16" customHeight="1" x14ac:dyDescent="0.25">
      <c r="A11" s="2" t="s">
        <v>17</v>
      </c>
      <c r="B11" s="2" t="s">
        <v>27</v>
      </c>
      <c r="C11" s="18">
        <v>1450</v>
      </c>
      <c r="D11" s="19">
        <v>0.5</v>
      </c>
      <c r="E11" s="18">
        <f t="shared" si="4"/>
        <v>2175</v>
      </c>
      <c r="F11" s="18">
        <f>$E11*Calculator!$E$3</f>
        <v>326.25</v>
      </c>
      <c r="G11" s="18">
        <f>$F11*Calculator!$E$4</f>
        <v>0</v>
      </c>
      <c r="H11" s="18">
        <f t="shared" si="0"/>
        <v>2501.25</v>
      </c>
      <c r="I11" s="18">
        <f t="shared" si="1"/>
        <v>1450</v>
      </c>
      <c r="J11" s="18">
        <f t="shared" si="2"/>
        <v>725</v>
      </c>
      <c r="K11" s="19">
        <f t="shared" si="3"/>
        <v>0.33333333333333331</v>
      </c>
      <c r="L11" s="19">
        <f t="shared" si="5"/>
        <v>0.5</v>
      </c>
    </row>
    <row r="12" spans="1:12" ht="16" customHeight="1" x14ac:dyDescent="0.25">
      <c r="A12" s="2" t="s">
        <v>18</v>
      </c>
      <c r="B12" s="2" t="s">
        <v>28</v>
      </c>
      <c r="C12" s="18">
        <v>930</v>
      </c>
      <c r="D12" s="19">
        <v>0.2</v>
      </c>
      <c r="E12" s="18">
        <f t="shared" si="4"/>
        <v>1116</v>
      </c>
      <c r="F12" s="18">
        <f>$E12*Calculator!$E$3</f>
        <v>167.4</v>
      </c>
      <c r="G12" s="18">
        <f>$F12*Calculator!$E$4</f>
        <v>0</v>
      </c>
      <c r="H12" s="18">
        <f t="shared" si="0"/>
        <v>1283.4000000000001</v>
      </c>
      <c r="I12" s="18">
        <f t="shared" si="1"/>
        <v>930</v>
      </c>
      <c r="J12" s="18">
        <f t="shared" si="2"/>
        <v>186</v>
      </c>
      <c r="K12" s="19">
        <f t="shared" si="3"/>
        <v>0.16666666666666666</v>
      </c>
      <c r="L12" s="19">
        <f t="shared" si="5"/>
        <v>0.2</v>
      </c>
    </row>
    <row r="13" spans="1:12" ht="16" customHeight="1" x14ac:dyDescent="0.25">
      <c r="A13" s="2" t="s">
        <v>19</v>
      </c>
      <c r="B13" s="2" t="s">
        <v>29</v>
      </c>
      <c r="C13" s="18">
        <v>1800</v>
      </c>
      <c r="D13" s="19">
        <v>0.2</v>
      </c>
      <c r="E13" s="18">
        <f t="shared" si="4"/>
        <v>2160</v>
      </c>
      <c r="F13" s="18">
        <f>$E13*Calculator!$E$3</f>
        <v>324</v>
      </c>
      <c r="G13" s="18">
        <f>$F13*Calculator!$E$4</f>
        <v>0</v>
      </c>
      <c r="H13" s="18">
        <f t="shared" si="0"/>
        <v>2484</v>
      </c>
      <c r="I13" s="18">
        <f t="shared" si="1"/>
        <v>1800</v>
      </c>
      <c r="J13" s="18">
        <f t="shared" si="2"/>
        <v>360</v>
      </c>
      <c r="K13" s="19">
        <f t="shared" si="3"/>
        <v>0.16666666666666666</v>
      </c>
      <c r="L13" s="19">
        <f t="shared" si="5"/>
        <v>0.2</v>
      </c>
    </row>
  </sheetData>
  <pageMargins left="0.51181102362204722" right="0.51181102362204722" top="0.55118110236220474" bottom="0.55118110236220474" header="0.39370078740157483" footer="0.39370078740157483"/>
  <pageSetup paperSize="9" scale="86" fitToHeight="0" orientation="landscape"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13"/>
  <sheetViews>
    <sheetView zoomScale="95" zoomScaleNormal="95" workbookViewId="0">
      <pane ySplit="3" topLeftCell="A4" activePane="bottomLeft" state="frozen"/>
      <selection pane="bottomLeft" activeCell="A3" sqref="A3"/>
    </sheetView>
  </sheetViews>
  <sheetFormatPr defaultColWidth="9.08984375" defaultRowHeight="16" customHeight="1" x14ac:dyDescent="0.25"/>
  <cols>
    <col min="1" max="1" width="10.6328125" style="2" customWidth="1"/>
    <col min="2" max="2" width="25.6328125" style="2" customWidth="1"/>
    <col min="3" max="3" width="13.6328125" style="18" customWidth="1"/>
    <col min="4" max="4" width="13.6328125" style="19" customWidth="1"/>
    <col min="5" max="10" width="13.6328125" style="18" customWidth="1"/>
    <col min="11" max="12" width="13.6328125" style="19" customWidth="1"/>
    <col min="13" max="16384" width="9.08984375" style="2"/>
  </cols>
  <sheetData>
    <row r="1" spans="1:12" ht="16" customHeight="1" x14ac:dyDescent="0.3">
      <c r="A1" s="26" t="s">
        <v>44</v>
      </c>
    </row>
    <row r="2" spans="1:12" ht="16" customHeight="1" x14ac:dyDescent="0.25">
      <c r="A2" s="3" t="s">
        <v>32</v>
      </c>
    </row>
    <row r="3" spans="1:12" s="25" customFormat="1" ht="25" x14ac:dyDescent="0.25">
      <c r="A3" s="20" t="s">
        <v>30</v>
      </c>
      <c r="B3" s="20" t="s">
        <v>31</v>
      </c>
      <c r="C3" s="21" t="s">
        <v>8</v>
      </c>
      <c r="D3" s="22" t="s">
        <v>53</v>
      </c>
      <c r="E3" s="23" t="s">
        <v>8</v>
      </c>
      <c r="F3" s="23" t="s">
        <v>62</v>
      </c>
      <c r="G3" s="23" t="s">
        <v>63</v>
      </c>
      <c r="H3" s="23" t="s">
        <v>9</v>
      </c>
      <c r="I3" s="23" t="s">
        <v>54</v>
      </c>
      <c r="J3" s="23" t="s">
        <v>55</v>
      </c>
      <c r="K3" s="24" t="s">
        <v>53</v>
      </c>
      <c r="L3" s="24" t="s">
        <v>56</v>
      </c>
    </row>
    <row r="4" spans="1:12" ht="16" customHeight="1" x14ac:dyDescent="0.25">
      <c r="A4" s="2" t="s">
        <v>10</v>
      </c>
      <c r="B4" s="2" t="s">
        <v>20</v>
      </c>
      <c r="C4" s="18">
        <v>1000</v>
      </c>
      <c r="D4" s="19">
        <v>0.2</v>
      </c>
      <c r="E4" s="18">
        <f>C4</f>
        <v>1000</v>
      </c>
      <c r="F4" s="18">
        <f>$E4*Calculator!$E$3</f>
        <v>150</v>
      </c>
      <c r="G4" s="18">
        <f>$E4*Calculator!$E$4</f>
        <v>0</v>
      </c>
      <c r="H4" s="18">
        <f t="shared" ref="H4:H13" si="0">SUM(E4:G4)</f>
        <v>1150</v>
      </c>
      <c r="I4" s="18">
        <f t="shared" ref="I4:I13" si="1">E4-J4</f>
        <v>800</v>
      </c>
      <c r="J4" s="18">
        <f t="shared" ref="J4:J13" si="2">E4*D4</f>
        <v>200</v>
      </c>
      <c r="K4" s="19">
        <f t="shared" ref="K4:K13" si="3">IF(E4=0,0,J4/E4)</f>
        <v>0.2</v>
      </c>
      <c r="L4" s="19">
        <f>IF(I4=0,0,J4/I4)</f>
        <v>0.25</v>
      </c>
    </row>
    <row r="5" spans="1:12" ht="16" customHeight="1" x14ac:dyDescent="0.25">
      <c r="A5" s="2" t="s">
        <v>11</v>
      </c>
      <c r="B5" s="2" t="s">
        <v>21</v>
      </c>
      <c r="C5" s="18">
        <v>937.5</v>
      </c>
      <c r="D5" s="19">
        <v>0.2</v>
      </c>
      <c r="E5" s="18">
        <f t="shared" ref="E5:E13" si="4">C5</f>
        <v>937.5</v>
      </c>
      <c r="F5" s="18">
        <f>$E5*Calculator!$E$3</f>
        <v>140.625</v>
      </c>
      <c r="G5" s="18">
        <f>$E5*Calculator!$E$4</f>
        <v>0</v>
      </c>
      <c r="H5" s="18">
        <f t="shared" si="0"/>
        <v>1078.125</v>
      </c>
      <c r="I5" s="18">
        <f t="shared" si="1"/>
        <v>750</v>
      </c>
      <c r="J5" s="18">
        <f t="shared" si="2"/>
        <v>187.5</v>
      </c>
      <c r="K5" s="19">
        <f t="shared" si="3"/>
        <v>0.2</v>
      </c>
      <c r="L5" s="19">
        <f t="shared" ref="L5:L13" si="5">IF(I5=0,0,J5/I5)</f>
        <v>0.25</v>
      </c>
    </row>
    <row r="6" spans="1:12" ht="16" customHeight="1" x14ac:dyDescent="0.25">
      <c r="A6" s="2" t="s">
        <v>12</v>
      </c>
      <c r="B6" s="2" t="s">
        <v>22</v>
      </c>
      <c r="C6" s="18">
        <v>1875</v>
      </c>
      <c r="D6" s="19">
        <v>0.2</v>
      </c>
      <c r="E6" s="18">
        <f t="shared" si="4"/>
        <v>1875</v>
      </c>
      <c r="F6" s="18">
        <f>$E6*Calculator!$E$3</f>
        <v>281.25</v>
      </c>
      <c r="G6" s="18">
        <f>$E6*Calculator!$E$4</f>
        <v>0</v>
      </c>
      <c r="H6" s="18">
        <f t="shared" si="0"/>
        <v>2156.25</v>
      </c>
      <c r="I6" s="18">
        <f t="shared" si="1"/>
        <v>1500</v>
      </c>
      <c r="J6" s="18">
        <f t="shared" si="2"/>
        <v>375</v>
      </c>
      <c r="K6" s="19">
        <f t="shared" si="3"/>
        <v>0.2</v>
      </c>
      <c r="L6" s="19">
        <f t="shared" si="5"/>
        <v>0.25</v>
      </c>
    </row>
    <row r="7" spans="1:12" ht="16" customHeight="1" x14ac:dyDescent="0.25">
      <c r="A7" s="2" t="s">
        <v>13</v>
      </c>
      <c r="B7" s="2" t="s">
        <v>23</v>
      </c>
      <c r="C7" s="18">
        <v>625</v>
      </c>
      <c r="D7" s="19">
        <v>0.2</v>
      </c>
      <c r="E7" s="18">
        <f t="shared" si="4"/>
        <v>625</v>
      </c>
      <c r="F7" s="18">
        <f>$E7*Calculator!$E$3</f>
        <v>93.75</v>
      </c>
      <c r="G7" s="18">
        <f>$E7*Calculator!$E$4</f>
        <v>0</v>
      </c>
      <c r="H7" s="18">
        <f t="shared" si="0"/>
        <v>718.75</v>
      </c>
      <c r="I7" s="18">
        <f t="shared" si="1"/>
        <v>500</v>
      </c>
      <c r="J7" s="18">
        <f t="shared" si="2"/>
        <v>125</v>
      </c>
      <c r="K7" s="19">
        <f t="shared" si="3"/>
        <v>0.2</v>
      </c>
      <c r="L7" s="19">
        <f t="shared" si="5"/>
        <v>0.25</v>
      </c>
    </row>
    <row r="8" spans="1:12" ht="16" customHeight="1" x14ac:dyDescent="0.25">
      <c r="A8" s="2" t="s">
        <v>14</v>
      </c>
      <c r="B8" s="2" t="s">
        <v>24</v>
      </c>
      <c r="C8" s="18">
        <v>2000</v>
      </c>
      <c r="D8" s="19">
        <v>0.5</v>
      </c>
      <c r="E8" s="18">
        <f t="shared" si="4"/>
        <v>2000</v>
      </c>
      <c r="F8" s="18">
        <f>$E8*Calculator!$E$3</f>
        <v>300</v>
      </c>
      <c r="G8" s="18">
        <f>$E8*Calculator!$E$4</f>
        <v>0</v>
      </c>
      <c r="H8" s="18">
        <f t="shared" si="0"/>
        <v>2300</v>
      </c>
      <c r="I8" s="18">
        <f t="shared" si="1"/>
        <v>1000</v>
      </c>
      <c r="J8" s="18">
        <f t="shared" si="2"/>
        <v>1000</v>
      </c>
      <c r="K8" s="19">
        <f t="shared" si="3"/>
        <v>0.5</v>
      </c>
      <c r="L8" s="19">
        <f t="shared" si="5"/>
        <v>1</v>
      </c>
    </row>
    <row r="9" spans="1:12" ht="16" customHeight="1" x14ac:dyDescent="0.25">
      <c r="A9" s="2" t="s">
        <v>15</v>
      </c>
      <c r="B9" s="2" t="s">
        <v>25</v>
      </c>
      <c r="C9" s="18">
        <v>1275</v>
      </c>
      <c r="D9" s="19">
        <v>0.33329999999999999</v>
      </c>
      <c r="E9" s="18">
        <f t="shared" si="4"/>
        <v>1275</v>
      </c>
      <c r="F9" s="18">
        <f>$E9*Calculator!$E$3</f>
        <v>191.25</v>
      </c>
      <c r="G9" s="18">
        <f>$E9*Calculator!$E$4</f>
        <v>0</v>
      </c>
      <c r="H9" s="18">
        <f t="shared" si="0"/>
        <v>1466.25</v>
      </c>
      <c r="I9" s="18">
        <f t="shared" si="1"/>
        <v>850.04250000000002</v>
      </c>
      <c r="J9" s="18">
        <f t="shared" si="2"/>
        <v>424.95749999999998</v>
      </c>
      <c r="K9" s="19">
        <f t="shared" si="3"/>
        <v>0.33329999999999999</v>
      </c>
      <c r="L9" s="19">
        <f t="shared" si="5"/>
        <v>0.49992500374981247</v>
      </c>
    </row>
    <row r="10" spans="1:12" ht="16" customHeight="1" x14ac:dyDescent="0.25">
      <c r="A10" s="2" t="s">
        <v>16</v>
      </c>
      <c r="B10" s="2" t="s">
        <v>26</v>
      </c>
      <c r="C10" s="18">
        <v>900</v>
      </c>
      <c r="D10" s="19">
        <v>0.33329999999999999</v>
      </c>
      <c r="E10" s="18">
        <f t="shared" si="4"/>
        <v>900</v>
      </c>
      <c r="F10" s="18">
        <f>$E10*Calculator!$E$3</f>
        <v>135</v>
      </c>
      <c r="G10" s="18">
        <f>$E10*Calculator!$E$4</f>
        <v>0</v>
      </c>
      <c r="H10" s="18">
        <f t="shared" si="0"/>
        <v>1035</v>
      </c>
      <c r="I10" s="18">
        <f t="shared" si="1"/>
        <v>600.03</v>
      </c>
      <c r="J10" s="18">
        <f t="shared" si="2"/>
        <v>299.96999999999997</v>
      </c>
      <c r="K10" s="19">
        <f t="shared" si="3"/>
        <v>0.33329999999999999</v>
      </c>
      <c r="L10" s="19">
        <f t="shared" si="5"/>
        <v>0.49992500374981247</v>
      </c>
    </row>
    <row r="11" spans="1:12" ht="16" customHeight="1" x14ac:dyDescent="0.25">
      <c r="A11" s="2" t="s">
        <v>17</v>
      </c>
      <c r="B11" s="2" t="s">
        <v>27</v>
      </c>
      <c r="C11" s="18">
        <v>2175</v>
      </c>
      <c r="D11" s="19">
        <v>0.33329999999999999</v>
      </c>
      <c r="E11" s="18">
        <f t="shared" si="4"/>
        <v>2175</v>
      </c>
      <c r="F11" s="18">
        <f>$E11*Calculator!$E$3</f>
        <v>326.25</v>
      </c>
      <c r="G11" s="18">
        <f>$E11*Calculator!$E$4</f>
        <v>0</v>
      </c>
      <c r="H11" s="18">
        <f t="shared" si="0"/>
        <v>2501.25</v>
      </c>
      <c r="I11" s="18">
        <f t="shared" si="1"/>
        <v>1450.0725</v>
      </c>
      <c r="J11" s="18">
        <f t="shared" si="2"/>
        <v>724.92750000000001</v>
      </c>
      <c r="K11" s="19">
        <f t="shared" si="3"/>
        <v>0.33329999999999999</v>
      </c>
      <c r="L11" s="19">
        <f t="shared" si="5"/>
        <v>0.49992500374981252</v>
      </c>
    </row>
    <row r="12" spans="1:12" ht="16" customHeight="1" x14ac:dyDescent="0.25">
      <c r="A12" s="2" t="s">
        <v>18</v>
      </c>
      <c r="B12" s="2" t="s">
        <v>28</v>
      </c>
      <c r="C12" s="18">
        <v>1116</v>
      </c>
      <c r="D12" s="19">
        <v>0.16669999999999999</v>
      </c>
      <c r="E12" s="18">
        <f t="shared" si="4"/>
        <v>1116</v>
      </c>
      <c r="F12" s="18">
        <f>$E12*Calculator!$E$3</f>
        <v>167.4</v>
      </c>
      <c r="G12" s="18">
        <f>$E12*Calculator!$E$4</f>
        <v>0</v>
      </c>
      <c r="H12" s="18">
        <f t="shared" si="0"/>
        <v>1283.4000000000001</v>
      </c>
      <c r="I12" s="18">
        <f t="shared" si="1"/>
        <v>929.96280000000002</v>
      </c>
      <c r="J12" s="18">
        <f t="shared" si="2"/>
        <v>186.03719999999998</v>
      </c>
      <c r="K12" s="19">
        <f t="shared" si="3"/>
        <v>0.16669999999999999</v>
      </c>
      <c r="L12" s="19">
        <f t="shared" si="5"/>
        <v>0.2000480019200768</v>
      </c>
    </row>
    <row r="13" spans="1:12" ht="16" customHeight="1" x14ac:dyDescent="0.25">
      <c r="A13" s="2" t="s">
        <v>19</v>
      </c>
      <c r="B13" s="2" t="s">
        <v>29</v>
      </c>
      <c r="C13" s="18">
        <v>2160</v>
      </c>
      <c r="D13" s="19">
        <v>0.16669999999999999</v>
      </c>
      <c r="E13" s="18">
        <f t="shared" si="4"/>
        <v>2160</v>
      </c>
      <c r="F13" s="18">
        <f>$E13*Calculator!$E$3</f>
        <v>324</v>
      </c>
      <c r="G13" s="18">
        <f>$E13*Calculator!$E$4</f>
        <v>0</v>
      </c>
      <c r="H13" s="18">
        <f t="shared" si="0"/>
        <v>2484</v>
      </c>
      <c r="I13" s="18">
        <f t="shared" si="1"/>
        <v>1799.9280000000001</v>
      </c>
      <c r="J13" s="18">
        <f t="shared" si="2"/>
        <v>360.07199999999995</v>
      </c>
      <c r="K13" s="19">
        <f t="shared" si="3"/>
        <v>0.16669999999999999</v>
      </c>
      <c r="L13" s="19">
        <f t="shared" si="5"/>
        <v>0.20004800192007677</v>
      </c>
    </row>
  </sheetData>
  <pageMargins left="0.51181102362204722" right="0.51181102362204722" top="0.55118110236220474" bottom="0.55118110236220474" header="0.39370078740157483" footer="0.39370078740157483"/>
  <pageSetup paperSize="9" scale="86" fitToHeight="0" orientation="landscape" r:id="rId1"/>
  <headerFooter>
    <oddFooter>&amp;C&amp;9Page &amp;P of &amp;N</oddFooter>
  </headerFooter>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Info</vt:lpstr>
      <vt:lpstr>GP!Print_Titles</vt:lpstr>
      <vt:lpstr>Instructions!Print_Titles</vt:lpstr>
      <vt:lpstr>Markup!Print_Titles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Gross Profit &amp; Sales Markup Calculations - Excel Skills</dc:title>
  <dc:subject>Gross Profit</dc:subject>
  <dc:creator>Excel Skills International</dc:creator>
  <cp:keywords>gross profit, sales markup</cp:keywords>
  <cp:lastModifiedBy>app</cp:lastModifiedBy>
  <cp:lastPrinted>2020-09-28T12:29:55Z</cp:lastPrinted>
  <dcterms:created xsi:type="dcterms:W3CDTF">2010-05-26T15:15:35Z</dcterms:created>
  <dcterms:modified xsi:type="dcterms:W3CDTF">2024-01-30T18:32:19Z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69af5fe1-a252-487a-9eaa-6191749e6db9</vt:lpwstr>
  </property>
</Properties>
</file>