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490" windowHeight="7200" tabRatio="598"/>
  </bookViews>
  <sheets>
    <sheet name="Employees Person details" sheetId="1" r:id="rId1"/>
    <sheet name="PAYROLL- FEBRUARY 2023" sheetId="8" r:id="rId2"/>
    <sheet name="NSSF- FEBRUARY 2023" sheetId="4" r:id="rId3"/>
    <sheet name="NET PAID" sheetId="5" r:id="rId4"/>
    <sheet name="BANK PAYMENT" sheetId="9" r:id="rId5"/>
    <sheet name="CASH PAYMENT SALARY" sheetId="15" r:id="rId6"/>
    <sheet name="CASH BONUS" sheetId="11" r:id="rId7"/>
    <sheet name="Sheet4" sheetId="12" r:id="rId8"/>
    <sheet name="Salary Slip -Jan 2020" sheetId="3" state="hidden" r:id="rId9"/>
  </sheets>
  <externalReferences>
    <externalReference r:id="rId10"/>
  </externalReferences>
  <definedNames>
    <definedName name="_xlnm.Print_Area" localSheetId="4">'BANK PAYMENT'!$A$1:$E$29</definedName>
    <definedName name="_xlnm.Print_Area" localSheetId="6">'CASH BONUS'!$A$1:$E$53</definedName>
    <definedName name="_xlnm.Print_Area" localSheetId="0">'Employees Person details'!$A$7:$N$41</definedName>
    <definedName name="_xlnm.Print_Area" localSheetId="3">'NET PAID'!$A$2:$K$58</definedName>
  </definedNames>
  <calcPr calcId="145621"/>
</workbook>
</file>

<file path=xl/calcChain.xml><?xml version="1.0" encoding="utf-8"?>
<calcChain xmlns="http://schemas.openxmlformats.org/spreadsheetml/2006/main">
  <c r="D585" i="3" l="1"/>
  <c r="B580" i="3"/>
  <c r="B581" i="3" s="1"/>
  <c r="E571" i="3"/>
  <c r="D549" i="3"/>
  <c r="B544" i="3"/>
  <c r="B545" i="3" s="1"/>
  <c r="E535" i="3"/>
  <c r="D505" i="3"/>
  <c r="B500" i="3"/>
  <c r="B501" i="3" s="1"/>
  <c r="E491" i="3"/>
  <c r="D471" i="3"/>
  <c r="B466" i="3"/>
  <c r="B467" i="3" s="1"/>
  <c r="E457" i="3"/>
  <c r="D437" i="3"/>
  <c r="B432" i="3"/>
  <c r="B433" i="3" s="1"/>
  <c r="E423" i="3"/>
  <c r="D397" i="3"/>
  <c r="B392" i="3"/>
  <c r="B393" i="3" s="1"/>
  <c r="E383" i="3"/>
  <c r="D362" i="3"/>
  <c r="B357" i="3"/>
  <c r="B358" i="3" s="1"/>
  <c r="E348" i="3"/>
  <c r="D332" i="3"/>
  <c r="B327" i="3"/>
  <c r="B328" i="3" s="1"/>
  <c r="E318" i="3"/>
  <c r="D298" i="3"/>
  <c r="B293" i="3"/>
  <c r="B294" i="3" s="1"/>
  <c r="E284" i="3"/>
  <c r="D260" i="3"/>
  <c r="B255" i="3"/>
  <c r="B256" i="3" s="1"/>
  <c r="E246" i="3"/>
  <c r="D227" i="3"/>
  <c r="B222" i="3"/>
  <c r="B223" i="3" s="1"/>
  <c r="E213" i="3"/>
  <c r="D191" i="3"/>
  <c r="B186" i="3"/>
  <c r="B187" i="3" s="1"/>
  <c r="E177" i="3"/>
  <c r="D156" i="3"/>
  <c r="B151" i="3"/>
  <c r="B152" i="3" s="1"/>
  <c r="E142" i="3"/>
  <c r="D123" i="3"/>
  <c r="G120" i="3"/>
  <c r="B118" i="3"/>
  <c r="B119" i="3" s="1"/>
  <c r="E109" i="3"/>
  <c r="D90" i="3"/>
  <c r="B86" i="3"/>
  <c r="G93" i="3" s="1"/>
  <c r="B85" i="3"/>
  <c r="G84" i="3"/>
  <c r="G87" i="3" s="1"/>
  <c r="G88" i="3" s="1"/>
  <c r="G58" i="3"/>
  <c r="D55" i="3"/>
  <c r="B51" i="3"/>
  <c r="G53" i="3" s="1"/>
  <c r="G49" i="3"/>
  <c r="G52" i="3" s="1"/>
  <c r="B43" i="3"/>
  <c r="E41" i="3"/>
  <c r="G40" i="3"/>
  <c r="B40" i="3"/>
  <c r="D22" i="3"/>
  <c r="B17" i="3"/>
  <c r="B18" i="3" s="1"/>
  <c r="A13" i="3"/>
  <c r="B10" i="3"/>
  <c r="E8" i="3"/>
  <c r="B7" i="3"/>
  <c r="E52" i="11"/>
  <c r="E33" i="15"/>
  <c r="E27" i="9"/>
  <c r="K56" i="5"/>
  <c r="J56" i="5"/>
  <c r="I56" i="5"/>
  <c r="H56" i="5"/>
  <c r="F56" i="5"/>
  <c r="E56" i="5"/>
  <c r="G56" i="5" s="1"/>
  <c r="I57" i="5" s="1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5" i="5"/>
  <c r="K58" i="4"/>
  <c r="J58" i="4"/>
  <c r="H58" i="4"/>
  <c r="F58" i="4"/>
  <c r="I57" i="4"/>
  <c r="I58" i="4" s="1"/>
  <c r="H57" i="4"/>
  <c r="F58" i="8"/>
  <c r="AA56" i="8"/>
  <c r="V56" i="8"/>
  <c r="W56" i="8" s="1"/>
  <c r="P56" i="8"/>
  <c r="AA55" i="8"/>
  <c r="V55" i="8"/>
  <c r="W55" i="8" s="1"/>
  <c r="P55" i="8"/>
  <c r="AA54" i="8"/>
  <c r="V54" i="8"/>
  <c r="W54" i="8" s="1"/>
  <c r="P54" i="8"/>
  <c r="AA53" i="8"/>
  <c r="V53" i="8"/>
  <c r="W53" i="8" s="1"/>
  <c r="P53" i="8"/>
  <c r="AA52" i="8"/>
  <c r="V52" i="8"/>
  <c r="W52" i="8" s="1"/>
  <c r="P52" i="8"/>
  <c r="V51" i="8"/>
  <c r="W51" i="8" s="1"/>
  <c r="P51" i="8"/>
  <c r="W50" i="8"/>
  <c r="V50" i="8"/>
  <c r="P50" i="8"/>
  <c r="AA49" i="8"/>
  <c r="W49" i="8"/>
  <c r="V49" i="8"/>
  <c r="P49" i="8"/>
  <c r="AA48" i="8"/>
  <c r="W48" i="8"/>
  <c r="V48" i="8"/>
  <c r="P48" i="8"/>
  <c r="AA47" i="8"/>
  <c r="W47" i="8"/>
  <c r="V47" i="8"/>
  <c r="P47" i="8"/>
  <c r="AA46" i="8"/>
  <c r="W46" i="8"/>
  <c r="V46" i="8"/>
  <c r="P46" i="8"/>
  <c r="AA45" i="8"/>
  <c r="W45" i="8"/>
  <c r="V45" i="8"/>
  <c r="P45" i="8"/>
  <c r="AA44" i="8"/>
  <c r="W44" i="8"/>
  <c r="V44" i="8"/>
  <c r="P44" i="8"/>
  <c r="AA43" i="8"/>
  <c r="W43" i="8"/>
  <c r="V43" i="8"/>
  <c r="P43" i="8"/>
  <c r="AA42" i="8"/>
  <c r="W42" i="8"/>
  <c r="V42" i="8"/>
  <c r="P42" i="8"/>
  <c r="AA41" i="8"/>
  <c r="W41" i="8"/>
  <c r="V41" i="8"/>
  <c r="P41" i="8"/>
  <c r="AA40" i="8"/>
  <c r="W40" i="8"/>
  <c r="V40" i="8"/>
  <c r="N40" i="8"/>
  <c r="P40" i="8" s="1"/>
  <c r="AA39" i="8"/>
  <c r="Z39" i="8"/>
  <c r="Y39" i="8"/>
  <c r="O39" i="8"/>
  <c r="P39" i="8" s="1"/>
  <c r="Q39" i="8" s="1"/>
  <c r="V39" i="8" s="1"/>
  <c r="W39" i="8" s="1"/>
  <c r="AA38" i="8"/>
  <c r="Z38" i="8"/>
  <c r="Y38" i="8"/>
  <c r="O38" i="8"/>
  <c r="P38" i="8" s="1"/>
  <c r="Q38" i="8" s="1"/>
  <c r="V38" i="8" s="1"/>
  <c r="W38" i="8" s="1"/>
  <c r="AA37" i="8"/>
  <c r="Z37" i="8"/>
  <c r="Y37" i="8"/>
  <c r="O37" i="8"/>
  <c r="P37" i="8" s="1"/>
  <c r="Q37" i="8" s="1"/>
  <c r="V37" i="8" s="1"/>
  <c r="W37" i="8" s="1"/>
  <c r="AA36" i="8"/>
  <c r="Z36" i="8"/>
  <c r="Y36" i="8"/>
  <c r="O36" i="8"/>
  <c r="P36" i="8" s="1"/>
  <c r="Q36" i="8" s="1"/>
  <c r="V36" i="8" s="1"/>
  <c r="W36" i="8" s="1"/>
  <c r="N35" i="8"/>
  <c r="Y35" i="8" s="1"/>
  <c r="Z34" i="8"/>
  <c r="Y34" i="8"/>
  <c r="AA34" i="8" s="1"/>
  <c r="O34" i="8"/>
  <c r="P34" i="8" s="1"/>
  <c r="Q34" i="8" s="1"/>
  <c r="Z33" i="8"/>
  <c r="Y33" i="8"/>
  <c r="AA33" i="8" s="1"/>
  <c r="O33" i="8"/>
  <c r="P33" i="8" s="1"/>
  <c r="Q33" i="8" s="1"/>
  <c r="AA32" i="8"/>
  <c r="V32" i="8"/>
  <c r="W32" i="8" s="1"/>
  <c r="P32" i="8"/>
  <c r="N32" i="8"/>
  <c r="AA31" i="8"/>
  <c r="V31" i="8"/>
  <c r="W31" i="8" s="1"/>
  <c r="N31" i="8"/>
  <c r="P31" i="8" s="1"/>
  <c r="Z30" i="8"/>
  <c r="N30" i="8"/>
  <c r="N29" i="8"/>
  <c r="Z28" i="8"/>
  <c r="Y28" i="8"/>
  <c r="AA28" i="8" s="1"/>
  <c r="O28" i="8"/>
  <c r="N28" i="8"/>
  <c r="Z27" i="8"/>
  <c r="Y27" i="8"/>
  <c r="AA27" i="8" s="1"/>
  <c r="N27" i="8"/>
  <c r="N26" i="8"/>
  <c r="AA25" i="8"/>
  <c r="V25" i="8"/>
  <c r="N25" i="8"/>
  <c r="W25" i="8" s="1"/>
  <c r="Z24" i="8"/>
  <c r="Y24" i="8"/>
  <c r="AA24" i="8" s="1"/>
  <c r="P24" i="8"/>
  <c r="Q24" i="8" s="1"/>
  <c r="O24" i="8"/>
  <c r="N24" i="8"/>
  <c r="Z23" i="8"/>
  <c r="Y23" i="8"/>
  <c r="AA23" i="8" s="1"/>
  <c r="N23" i="8"/>
  <c r="N22" i="8"/>
  <c r="O21" i="8"/>
  <c r="N21" i="8"/>
  <c r="Y20" i="8"/>
  <c r="P20" i="8"/>
  <c r="Q20" i="8" s="1"/>
  <c r="O20" i="8"/>
  <c r="N20" i="8"/>
  <c r="Z20" i="8" s="1"/>
  <c r="Z19" i="8"/>
  <c r="Y19" i="8"/>
  <c r="AA19" i="8" s="1"/>
  <c r="N19" i="8"/>
  <c r="N18" i="8"/>
  <c r="Z18" i="8" s="1"/>
  <c r="O17" i="8"/>
  <c r="N17" i="8"/>
  <c r="N16" i="8"/>
  <c r="Z16" i="8" s="1"/>
  <c r="Z15" i="8"/>
  <c r="Y15" i="8"/>
  <c r="AA15" i="8" s="1"/>
  <c r="O15" i="8"/>
  <c r="N15" i="8"/>
  <c r="AA14" i="8"/>
  <c r="V14" i="8"/>
  <c r="W14" i="8" s="1"/>
  <c r="N14" i="8"/>
  <c r="P14" i="8" s="1"/>
  <c r="AA13" i="8"/>
  <c r="W13" i="8"/>
  <c r="V13" i="8"/>
  <c r="N13" i="8"/>
  <c r="P13" i="8" s="1"/>
  <c r="AA12" i="8"/>
  <c r="V12" i="8"/>
  <c r="N12" i="8"/>
  <c r="P12" i="8" s="1"/>
  <c r="N11" i="8"/>
  <c r="Y11" i="8" s="1"/>
  <c r="N10" i="8"/>
  <c r="Y10" i="8" s="1"/>
  <c r="N9" i="8"/>
  <c r="Y9" i="8" s="1"/>
  <c r="N8" i="8"/>
  <c r="Y8" i="8" s="1"/>
  <c r="Z7" i="8"/>
  <c r="Y7" i="8"/>
  <c r="O7" i="8"/>
  <c r="P7" i="8" s="1"/>
  <c r="Q7" i="8" s="1"/>
  <c r="N7" i="8"/>
  <c r="AA10" i="8" l="1"/>
  <c r="AA11" i="8"/>
  <c r="W11" i="8"/>
  <c r="O22" i="8"/>
  <c r="Y22" i="8"/>
  <c r="P22" i="8"/>
  <c r="Q22" i="8" s="1"/>
  <c r="O26" i="8"/>
  <c r="Y26" i="8"/>
  <c r="P26" i="8"/>
  <c r="Q26" i="8" s="1"/>
  <c r="Y29" i="8"/>
  <c r="O29" i="8"/>
  <c r="Z29" i="8"/>
  <c r="G125" i="3"/>
  <c r="G121" i="3"/>
  <c r="G126" i="3"/>
  <c r="G292" i="3"/>
  <c r="G301" i="3"/>
  <c r="G431" i="3"/>
  <c r="G440" i="3"/>
  <c r="O8" i="8"/>
  <c r="V8" i="8" s="1"/>
  <c r="W8" i="8" s="1"/>
  <c r="O9" i="8"/>
  <c r="V9" i="8" s="1"/>
  <c r="O10" i="8"/>
  <c r="V10" i="8" s="1"/>
  <c r="W10" i="8" s="1"/>
  <c r="O11" i="8"/>
  <c r="V11" i="8" s="1"/>
  <c r="P15" i="8"/>
  <c r="Q15" i="8" s="1"/>
  <c r="V15" i="8" s="1"/>
  <c r="W15" i="8" s="1"/>
  <c r="P8" i="8"/>
  <c r="Z8" i="8"/>
  <c r="AA8" i="8" s="1"/>
  <c r="P9" i="8"/>
  <c r="Z9" i="8"/>
  <c r="AA9" i="8" s="1"/>
  <c r="P10" i="8"/>
  <c r="Z10" i="8"/>
  <c r="P11" i="8"/>
  <c r="Z11" i="8"/>
  <c r="P16" i="8"/>
  <c r="Q16" i="8" s="1"/>
  <c r="Y16" i="8"/>
  <c r="AA16" i="8" s="1"/>
  <c r="AA20" i="8"/>
  <c r="Z26" i="8"/>
  <c r="G221" i="3"/>
  <c r="G230" i="3"/>
  <c r="G356" i="3"/>
  <c r="G365" i="3"/>
  <c r="G499" i="3"/>
  <c r="G508" i="3"/>
  <c r="N58" i="8"/>
  <c r="V7" i="8"/>
  <c r="W7" i="8" s="1"/>
  <c r="AA7" i="8"/>
  <c r="W12" i="8"/>
  <c r="Y17" i="8"/>
  <c r="P17" i="8"/>
  <c r="Q17" i="8" s="1"/>
  <c r="V17" i="8" s="1"/>
  <c r="W17" i="8" s="1"/>
  <c r="Z17" i="8"/>
  <c r="V20" i="8"/>
  <c r="W20" i="8" s="1"/>
  <c r="Y21" i="8"/>
  <c r="P21" i="8"/>
  <c r="Q21" i="8" s="1"/>
  <c r="V21" i="8" s="1"/>
  <c r="W21" i="8" s="1"/>
  <c r="Z21" i="8"/>
  <c r="Z22" i="8"/>
  <c r="V24" i="8"/>
  <c r="W24" i="8" s="1"/>
  <c r="H59" i="4"/>
  <c r="G185" i="3"/>
  <c r="G194" i="3"/>
  <c r="G326" i="3"/>
  <c r="G335" i="3"/>
  <c r="G465" i="3"/>
  <c r="G474" i="3"/>
  <c r="O18" i="8"/>
  <c r="Y18" i="8"/>
  <c r="AA18" i="8" s="1"/>
  <c r="W9" i="8"/>
  <c r="P28" i="8"/>
  <c r="Q28" i="8" s="1"/>
  <c r="V28" i="8" s="1"/>
  <c r="W28" i="8" s="1"/>
  <c r="G150" i="3"/>
  <c r="G159" i="3"/>
  <c r="G579" i="3"/>
  <c r="G588" i="3"/>
  <c r="O16" i="8"/>
  <c r="P25" i="8"/>
  <c r="G16" i="3"/>
  <c r="G262" i="3"/>
  <c r="G258" i="3"/>
  <c r="G254" i="3"/>
  <c r="G257" i="3" s="1"/>
  <c r="G263" i="3"/>
  <c r="G391" i="3"/>
  <c r="G400" i="3"/>
  <c r="G543" i="3"/>
  <c r="G552" i="3"/>
  <c r="O19" i="8"/>
  <c r="O23" i="8"/>
  <c r="O27" i="8"/>
  <c r="P30" i="8"/>
  <c r="Q30" i="8" s="1"/>
  <c r="Y30" i="8"/>
  <c r="AA30" i="8" s="1"/>
  <c r="V33" i="8"/>
  <c r="W33" i="8" s="1"/>
  <c r="V34" i="8"/>
  <c r="W34" i="8" s="1"/>
  <c r="Z35" i="8"/>
  <c r="AA35" i="8" s="1"/>
  <c r="G57" i="3"/>
  <c r="G59" i="3" s="1"/>
  <c r="O35" i="8"/>
  <c r="G92" i="3"/>
  <c r="G94" i="3" s="1"/>
  <c r="O30" i="8"/>
  <c r="P35" i="8"/>
  <c r="Q35" i="8" s="1"/>
  <c r="V27" i="8" l="1"/>
  <c r="W27" i="8" s="1"/>
  <c r="P27" i="8"/>
  <c r="Q27" i="8" s="1"/>
  <c r="G551" i="3"/>
  <c r="G553" i="3" s="1"/>
  <c r="G546" i="3"/>
  <c r="G547" i="3" s="1"/>
  <c r="G264" i="3"/>
  <c r="G193" i="3"/>
  <c r="G195" i="3" s="1"/>
  <c r="G188" i="3"/>
  <c r="G189" i="3" s="1"/>
  <c r="G502" i="3"/>
  <c r="G503" i="3" s="1"/>
  <c r="G507" i="3"/>
  <c r="G509" i="3" s="1"/>
  <c r="Z58" i="8"/>
  <c r="Y58" i="8"/>
  <c r="AA26" i="8"/>
  <c r="AA22" i="8"/>
  <c r="G295" i="3"/>
  <c r="G296" i="3" s="1"/>
  <c r="G300" i="3"/>
  <c r="G302" i="3" s="1"/>
  <c r="G127" i="3"/>
  <c r="P29" i="8"/>
  <c r="Q29" i="8" s="1"/>
  <c r="V29" i="8" s="1"/>
  <c r="W29" i="8" s="1"/>
  <c r="V26" i="8"/>
  <c r="W26" i="8" s="1"/>
  <c r="V22" i="8"/>
  <c r="W22" i="8" s="1"/>
  <c r="G399" i="3"/>
  <c r="G401" i="3" s="1"/>
  <c r="G394" i="3"/>
  <c r="G395" i="3" s="1"/>
  <c r="G582" i="3"/>
  <c r="G583" i="3" s="1"/>
  <c r="G587" i="3"/>
  <c r="G589" i="3" s="1"/>
  <c r="G359" i="3"/>
  <c r="G360" i="3" s="1"/>
  <c r="G364" i="3"/>
  <c r="G366" i="3" s="1"/>
  <c r="V35" i="8"/>
  <c r="W35" i="8" s="1"/>
  <c r="P23" i="8"/>
  <c r="Q23" i="8" s="1"/>
  <c r="V23" i="8" s="1"/>
  <c r="W23" i="8" s="1"/>
  <c r="G19" i="3"/>
  <c r="G20" i="3" s="1"/>
  <c r="G24" i="3"/>
  <c r="V16" i="8"/>
  <c r="W16" i="8" s="1"/>
  <c r="P18" i="8"/>
  <c r="Q18" i="8" s="1"/>
  <c r="V18" i="8" s="1"/>
  <c r="W18" i="8" s="1"/>
  <c r="W58" i="8" s="1"/>
  <c r="G334" i="3"/>
  <c r="G336" i="3" s="1"/>
  <c r="G329" i="3"/>
  <c r="G330" i="3" s="1"/>
  <c r="V30" i="8"/>
  <c r="W30" i="8" s="1"/>
  <c r="V19" i="8"/>
  <c r="W19" i="8" s="1"/>
  <c r="P19" i="8"/>
  <c r="Q19" i="8" s="1"/>
  <c r="G153" i="3"/>
  <c r="G154" i="3" s="1"/>
  <c r="G158" i="3"/>
  <c r="G160" i="3" s="1"/>
  <c r="G473" i="3"/>
  <c r="G475" i="3" s="1"/>
  <c r="G468" i="3"/>
  <c r="G469" i="3" s="1"/>
  <c r="AA21" i="8"/>
  <c r="AA17" i="8"/>
  <c r="AA58" i="8" s="1"/>
  <c r="G224" i="3"/>
  <c r="G225" i="3" s="1"/>
  <c r="G229" i="3"/>
  <c r="G231" i="3" s="1"/>
  <c r="G434" i="3"/>
  <c r="G435" i="3" s="1"/>
  <c r="G439" i="3"/>
  <c r="G441" i="3" s="1"/>
  <c r="AA29" i="8"/>
  <c r="G25" i="3" l="1"/>
  <c r="G26" i="3" s="1"/>
</calcChain>
</file>

<file path=xl/sharedStrings.xml><?xml version="1.0" encoding="utf-8"?>
<sst xmlns="http://schemas.openxmlformats.org/spreadsheetml/2006/main" count="2046" uniqueCount="395">
  <si>
    <t xml:space="preserve">UNGANA ENTERPRISE COMPANY LIMITED </t>
  </si>
  <si>
    <t>P.O.BOX 23047</t>
  </si>
  <si>
    <t>UBUNGO,DAR ES SALAAM</t>
  </si>
  <si>
    <t>TANZANIA</t>
  </si>
  <si>
    <t>PHONE NO; 0621078495</t>
  </si>
  <si>
    <t>EMPLOYEES PERSONAL DETAILS</t>
  </si>
  <si>
    <t>SL.No</t>
  </si>
  <si>
    <t xml:space="preserve">Employee Name </t>
  </si>
  <si>
    <t>Employee ID</t>
  </si>
  <si>
    <t xml:space="preserve">Designation </t>
  </si>
  <si>
    <t>Department</t>
  </si>
  <si>
    <t>Commencing date</t>
  </si>
  <si>
    <t>Expiry date</t>
  </si>
  <si>
    <t>Date of Birth</t>
  </si>
  <si>
    <t>Sex</t>
  </si>
  <si>
    <t>Nationality</t>
  </si>
  <si>
    <t>NSSF NO.</t>
  </si>
  <si>
    <t>Bank A/c No</t>
  </si>
  <si>
    <t>BANK NAME</t>
  </si>
  <si>
    <t>Mobile No</t>
  </si>
  <si>
    <t>Email ID</t>
  </si>
  <si>
    <t xml:space="preserve">Address </t>
  </si>
  <si>
    <t>NIDA NO.</t>
  </si>
  <si>
    <t>MARITUL STATUS</t>
  </si>
  <si>
    <t>TIN NO.</t>
  </si>
  <si>
    <t>RELIGION</t>
  </si>
  <si>
    <t>EDUCATION</t>
  </si>
  <si>
    <t>FIDELIS JOSEPH RAMADHANI</t>
  </si>
  <si>
    <t>STOREKEEPER</t>
  </si>
  <si>
    <t>WAREHOUSE</t>
  </si>
  <si>
    <t>MALE</t>
  </si>
  <si>
    <t>TANZANIAN</t>
  </si>
  <si>
    <t>NMB</t>
  </si>
  <si>
    <t>0715-670478</t>
  </si>
  <si>
    <t>fjosephat55@gmail.com</t>
  </si>
  <si>
    <t>KIBAHA/MAIL MOJA</t>
  </si>
  <si>
    <t>1996-1204-67112-00004-23</t>
  </si>
  <si>
    <t>SINGLE</t>
  </si>
  <si>
    <t>CHRISTIAN</t>
  </si>
  <si>
    <t>DEGREE/BA IN PUBLIC RELATIONS AND MARKETING</t>
  </si>
  <si>
    <t>NUNI SAIDI NGATIPURA</t>
  </si>
  <si>
    <t>CASHIER</t>
  </si>
  <si>
    <t>FINANCE</t>
  </si>
  <si>
    <t>FEMALE</t>
  </si>
  <si>
    <t>0622-057266</t>
  </si>
  <si>
    <t>nuningati@gmail.com</t>
  </si>
  <si>
    <t>1997-0527-61305-00001-17</t>
  </si>
  <si>
    <t>MUSLIM</t>
  </si>
  <si>
    <t>DEGREE/MGT OF SOCIAL DEVELOPMENT</t>
  </si>
  <si>
    <t>TONY JOSEPH LAURENCE</t>
  </si>
  <si>
    <t>DANIEL WALLALE KISINGI</t>
  </si>
  <si>
    <t>LOGISTIC OFFICER/TRANSPOTER</t>
  </si>
  <si>
    <t>LOGISTIC</t>
  </si>
  <si>
    <t>IDD H ZAHORO</t>
  </si>
  <si>
    <t>DRIVER /T214DVB</t>
  </si>
  <si>
    <t>31/sept/2023</t>
  </si>
  <si>
    <t>O719434380</t>
  </si>
  <si>
    <t>TANGA</t>
  </si>
  <si>
    <t>1989-1225-21307-00001-21</t>
  </si>
  <si>
    <t>MARRIAGE</t>
  </si>
  <si>
    <t>STANDARD 7</t>
  </si>
  <si>
    <t>DISMASS MBUNDA</t>
  </si>
  <si>
    <t>DRIVER /T813DXF</t>
  </si>
  <si>
    <t>O784141565</t>
  </si>
  <si>
    <t>JOKOLO MANENO SALUMU</t>
  </si>
  <si>
    <t>DRIVER/T789DZH</t>
  </si>
  <si>
    <t>0757-101161</t>
  </si>
  <si>
    <t>jokolosalumu@gmail.com</t>
  </si>
  <si>
    <t>CHANIKA</t>
  </si>
  <si>
    <t>1985-1117-15115-00004-22</t>
  </si>
  <si>
    <t>116-475-936</t>
  </si>
  <si>
    <t>HELAKRIDI PETER WELLA</t>
  </si>
  <si>
    <t>SALES/MARKETING</t>
  </si>
  <si>
    <t>SALES MANAGEMENT</t>
  </si>
  <si>
    <t>O625604418</t>
  </si>
  <si>
    <t>wellahelakridi18@gmail.com</t>
  </si>
  <si>
    <t>MATUMBI</t>
  </si>
  <si>
    <t>1994-0823-15105-00002-22</t>
  </si>
  <si>
    <t>DEGREE/EDUCATION</t>
  </si>
  <si>
    <t>OMARI SWAIBU MTANGI</t>
  </si>
  <si>
    <t>O658709848</t>
  </si>
  <si>
    <t>mtangiomari93@gmail.com</t>
  </si>
  <si>
    <t>TABATA</t>
  </si>
  <si>
    <t>1992-0526-1406-00003-25</t>
  </si>
  <si>
    <t>142-739-925</t>
  </si>
  <si>
    <t>DEGREE/TELECOM</t>
  </si>
  <si>
    <t>MARY GIPSON ISSANGYA</t>
  </si>
  <si>
    <t>CRDB</t>
  </si>
  <si>
    <t>O653681895</t>
  </si>
  <si>
    <t>issangyamary@gmail.com</t>
  </si>
  <si>
    <t>SALASALA</t>
  </si>
  <si>
    <t>1992-1225-16109-00001-11</t>
  </si>
  <si>
    <t>152-136-005</t>
  </si>
  <si>
    <t>FORM FOUR</t>
  </si>
  <si>
    <t>PENDO ANAEL KAAYA</t>
  </si>
  <si>
    <t>O788466054</t>
  </si>
  <si>
    <t>BUSSINESS</t>
  </si>
  <si>
    <t>REVOCATUSI PETER MSANDAWE</t>
  </si>
  <si>
    <t>O658843413</t>
  </si>
  <si>
    <t>revocaredare@gmail.com</t>
  </si>
  <si>
    <t>1993-0714-15105-00003-21</t>
  </si>
  <si>
    <t>153-933-979</t>
  </si>
  <si>
    <t>MAUREEN MORIS MWAMBUMA</t>
  </si>
  <si>
    <t>0763100340</t>
  </si>
  <si>
    <t>morrismaureen900@gmail.com</t>
  </si>
  <si>
    <t>G/MBOTO</t>
  </si>
  <si>
    <t>1991-1202-12121-00001-16</t>
  </si>
  <si>
    <t>143-191-001</t>
  </si>
  <si>
    <t>DEGREE/PROCUREMENT</t>
  </si>
  <si>
    <t>SARAH ANJETILE MWATEBELA</t>
  </si>
  <si>
    <t>ACCOUNTANT SUPERVISOR</t>
  </si>
  <si>
    <t>0765187929</t>
  </si>
  <si>
    <t>130-102-670</t>
  </si>
  <si>
    <t>CONSESA EVARIST MOMBURI</t>
  </si>
  <si>
    <t>ACCOUNTANT</t>
  </si>
  <si>
    <t>0686829585</t>
  </si>
  <si>
    <t>cevarist.m@gmail.com</t>
  </si>
  <si>
    <t>CHANGANYIKENI</t>
  </si>
  <si>
    <t>1992-0226-99219-00002-14</t>
  </si>
  <si>
    <t>149-783-407</t>
  </si>
  <si>
    <t>DEGREE/ACCOUNTS</t>
  </si>
  <si>
    <t>ANNASTAZIA GEORGE MSAKI</t>
  </si>
  <si>
    <t>7236067001</t>
  </si>
  <si>
    <t>DTB</t>
  </si>
  <si>
    <t>0712591268</t>
  </si>
  <si>
    <t>msakiannie800@gmail.com</t>
  </si>
  <si>
    <t>TEGETA</t>
  </si>
  <si>
    <t>1992-0701-15103-00005-19</t>
  </si>
  <si>
    <t>145-678-552</t>
  </si>
  <si>
    <t>DEGREE/COMMERCE</t>
  </si>
  <si>
    <t>KHAMIS  MWADINI MAKAME</t>
  </si>
  <si>
    <t>UPLOADER</t>
  </si>
  <si>
    <t xml:space="preserve">WAREHOUSE </t>
  </si>
  <si>
    <t>0747670601</t>
  </si>
  <si>
    <t>MABIBO</t>
  </si>
  <si>
    <t>SAIMON MHOLWA JANSION</t>
  </si>
  <si>
    <t>0655630626</t>
  </si>
  <si>
    <t>KIWALANI</t>
  </si>
  <si>
    <t>1991-0701-12103-00010-26</t>
  </si>
  <si>
    <t>BAKARI ISMAIL MOHAMED</t>
  </si>
  <si>
    <t>0713315720</t>
  </si>
  <si>
    <t>KIGOGO</t>
  </si>
  <si>
    <t>RASHID JAFFARI LIWAWA</t>
  </si>
  <si>
    <t>0787091722</t>
  </si>
  <si>
    <t>VINGUNGUTI</t>
  </si>
  <si>
    <t>NEHEMIA ANDREW MAROGO</t>
  </si>
  <si>
    <t>0688-253377</t>
  </si>
  <si>
    <t>1999-0822-12103-00003-20</t>
  </si>
  <si>
    <t>156-595-810</t>
  </si>
  <si>
    <t>AYOUB SAMWELI MPILIMI</t>
  </si>
  <si>
    <t>WAREHOUSE SUPERVISOR</t>
  </si>
  <si>
    <t>0699413422</t>
  </si>
  <si>
    <t>1999-0116-12115-00001-21</t>
  </si>
  <si>
    <t>136-458-841</t>
  </si>
  <si>
    <t>PAULO STEYWAT BIGO</t>
  </si>
  <si>
    <t>0688692503</t>
  </si>
  <si>
    <t>DICKSON ROBERT</t>
  </si>
  <si>
    <t>0715748546</t>
  </si>
  <si>
    <t>MBEZI LUIS</t>
  </si>
  <si>
    <t>TIMOTHEO ZUBERI NZARAMOTO</t>
  </si>
  <si>
    <t>GLASS SUPERVISOR</t>
  </si>
  <si>
    <t>0752-019791</t>
  </si>
  <si>
    <t>EZRA DANIEL PAUL</t>
  </si>
  <si>
    <t>GLASS UPLOADER</t>
  </si>
  <si>
    <t>0745315931</t>
  </si>
  <si>
    <t>1992-0202-12107-00016-25</t>
  </si>
  <si>
    <t>JUMA SHABANI SELEMANI</t>
  </si>
  <si>
    <t>DRIVER/T628CWC</t>
  </si>
  <si>
    <t>0658748455</t>
  </si>
  <si>
    <t>1986-0530-14122-00006-28</t>
  </si>
  <si>
    <t>115-659-340</t>
  </si>
  <si>
    <t>MUSA MARCUS MNYEKE</t>
  </si>
  <si>
    <t>DRIVER ASSISTANCE</t>
  </si>
  <si>
    <t>0652327785</t>
  </si>
  <si>
    <t>UBUNGO</t>
  </si>
  <si>
    <t>1989-0101-16106-00001-22</t>
  </si>
  <si>
    <t>149-268-200</t>
  </si>
  <si>
    <t>NELLY WILBERT MWASOMOLA</t>
  </si>
  <si>
    <t>HR &amp; ADMINSTRATION</t>
  </si>
  <si>
    <t>ADMINSTRATION</t>
  </si>
  <si>
    <t>31/Jun/2023</t>
  </si>
  <si>
    <t>0621-078495</t>
  </si>
  <si>
    <t>Nellhwilbert90@gmail.com</t>
  </si>
  <si>
    <t>KIMARA</t>
  </si>
  <si>
    <t>1990-1030-11104-00004-17</t>
  </si>
  <si>
    <t>139-557-980</t>
  </si>
  <si>
    <t>LILIAN MOSES NGONELA</t>
  </si>
  <si>
    <t>DATA ENTERY</t>
  </si>
  <si>
    <t>0744-070437</t>
  </si>
  <si>
    <t>lilianirene54@gmail.com</t>
  </si>
  <si>
    <t>1993-1104-15106-00003-11</t>
  </si>
  <si>
    <t>143-027-791</t>
  </si>
  <si>
    <t>DEGREE/HR</t>
  </si>
  <si>
    <t>YUSRA RAHIM BELEKO</t>
  </si>
  <si>
    <t>0684-669955</t>
  </si>
  <si>
    <t>rahimyusra3@gmail.com</t>
  </si>
  <si>
    <t>BUNJU</t>
  </si>
  <si>
    <t>2000-1129-14134-00001-10</t>
  </si>
  <si>
    <t>DIP/SECRETARIAL</t>
  </si>
  <si>
    <t>BENJAMIN WEREMA MARWA</t>
  </si>
  <si>
    <t>31-Jun-2023</t>
  </si>
  <si>
    <t>0757-471807</t>
  </si>
  <si>
    <t>benjaminwellmanwanco@gmail.com</t>
  </si>
  <si>
    <t>1992-0916-14110-00002-20</t>
  </si>
  <si>
    <t>133-646-779</t>
  </si>
  <si>
    <t>DEGREE/LOGISTIC</t>
  </si>
  <si>
    <t>RAMADHAN ATHUMAN MFINANGA</t>
  </si>
  <si>
    <t>31-09-2023</t>
  </si>
  <si>
    <t>60510042839</t>
  </si>
  <si>
    <t>O714444390</t>
  </si>
  <si>
    <t>ramadhanramso2@gmail.com</t>
  </si>
  <si>
    <t>MADALE</t>
  </si>
  <si>
    <t>1992-0310-23123-00003-23</t>
  </si>
  <si>
    <t>118-163-427</t>
  </si>
  <si>
    <t>DIP/IT</t>
  </si>
  <si>
    <t>MBONIKE JACKSON MWAMBALASWA</t>
  </si>
  <si>
    <t>O658961050</t>
  </si>
  <si>
    <t>mbonikemwamba1@gmail.com</t>
  </si>
  <si>
    <t>1993-0715-15105-00002-23</t>
  </si>
  <si>
    <t>127-402-132</t>
  </si>
  <si>
    <t>FORM SIX</t>
  </si>
  <si>
    <t>ss</t>
  </si>
  <si>
    <t>gg</t>
  </si>
  <si>
    <t>UNGANA ENTERPRISE COMPANY  LTD</t>
  </si>
  <si>
    <t>P.o Box , 23047</t>
  </si>
  <si>
    <t>UBUNGO ,DAR ES SALAAM</t>
  </si>
  <si>
    <t>Mob: 0621078495</t>
  </si>
  <si>
    <t>Payroll for the Month of December, 2023</t>
  </si>
  <si>
    <t>;</t>
  </si>
  <si>
    <t>S.No</t>
  </si>
  <si>
    <t>EMPLOYEE NAMES</t>
  </si>
  <si>
    <t>DESIGNATION</t>
  </si>
  <si>
    <t>DEPARTMENTS</t>
  </si>
  <si>
    <t>OFFICE LOCATION</t>
  </si>
  <si>
    <t>BASIC SALARY</t>
  </si>
  <si>
    <t>Special Allowance</t>
  </si>
  <si>
    <t>OVERTIME</t>
  </si>
  <si>
    <t>Other Allow</t>
  </si>
  <si>
    <t>Telephone Allowance</t>
  </si>
  <si>
    <t>BONUS</t>
  </si>
  <si>
    <t>TRANSPORT ALLOWANCE</t>
  </si>
  <si>
    <t>Extra Hours
worked</t>
  </si>
  <si>
    <t>GROSS SALARY</t>
  </si>
  <si>
    <t>NSSF</t>
  </si>
  <si>
    <t>TAXABLE AMOUNT</t>
  </si>
  <si>
    <t>PAYE</t>
  </si>
  <si>
    <t>SALARY ADVANCE</t>
  </si>
  <si>
    <t>Mobile</t>
  </si>
  <si>
    <t>LATE TIME</t>
  </si>
  <si>
    <t>Others</t>
  </si>
  <si>
    <t>TOTAL DEDUCTIONS</t>
  </si>
  <si>
    <t>NET SALARY</t>
  </si>
  <si>
    <t>Remarks</t>
  </si>
  <si>
    <t>ERNSSF 10%</t>
  </si>
  <si>
    <t>ENSSF 10%</t>
  </si>
  <si>
    <t>TOTAL</t>
  </si>
  <si>
    <t>KIBAHA</t>
  </si>
  <si>
    <t>DIRECTOR</t>
  </si>
  <si>
    <t>MANAGEMENT</t>
  </si>
  <si>
    <t>JIANGANG XIAO</t>
  </si>
  <si>
    <t>OPERATION MANAGER</t>
  </si>
  <si>
    <t>ZELIANG HUANG</t>
  </si>
  <si>
    <t>MANAGER</t>
  </si>
  <si>
    <t>WANG XIAOHUI</t>
  </si>
  <si>
    <t>SALES MANAGER</t>
  </si>
  <si>
    <t>FADHILI HEMEDI BAKARI</t>
  </si>
  <si>
    <t>SIRAJI ALI KIJA</t>
  </si>
  <si>
    <t>OMARY SWAIBU MTANGI</t>
  </si>
  <si>
    <t>MARY G ISSANGYA</t>
  </si>
  <si>
    <t>SARAH .A.  MWATEBELA</t>
  </si>
  <si>
    <t>CONSESA E MOMBURI</t>
  </si>
  <si>
    <t>ANNASTANZIA GEORGE MSAKI</t>
  </si>
  <si>
    <t>RASHID JAFFARI RIWAWA</t>
  </si>
  <si>
    <t>FIDELIS J.RAMADHANI</t>
  </si>
  <si>
    <t>MAGRETH JOEL  SUMARI</t>
  </si>
  <si>
    <t>PRISCILLA HONORI MASSAWE</t>
  </si>
  <si>
    <t>JENIPHER KARIYOKI NNKO</t>
  </si>
  <si>
    <t>FRANCO MOLOLO MWAKABUTA</t>
  </si>
  <si>
    <t>NAKANIWA LUKA ELINAZI</t>
  </si>
  <si>
    <t>BEATRICE PALEMO GASPAR</t>
  </si>
  <si>
    <t>IBRAHIM BILALI IDDI</t>
  </si>
  <si>
    <t>MUSSA HASHIMU MTOILINGE</t>
  </si>
  <si>
    <t>PETER ELIAS NOEL</t>
  </si>
  <si>
    <t>ISSA ATHUMAN</t>
  </si>
  <si>
    <t>ADAM SALUM</t>
  </si>
  <si>
    <t>TITO MCHALO</t>
  </si>
  <si>
    <t>KHAMIS S MTURUKA</t>
  </si>
  <si>
    <t>SAIDY ALLY</t>
  </si>
  <si>
    <t>THOBIAS WILLIAM</t>
  </si>
  <si>
    <t>UNGANA ENTERPRISE  COMPANY  LTD</t>
  </si>
  <si>
    <t>P.o Box  23047</t>
  </si>
  <si>
    <t>NSSF DEDUCTIONS FOR DECEMBER ,2023</t>
  </si>
  <si>
    <t>Gross pay</t>
  </si>
  <si>
    <t>Net Salary</t>
  </si>
  <si>
    <t>NSSF NO</t>
  </si>
  <si>
    <t>SDL  3.5%</t>
  </si>
  <si>
    <t>WCF   0.5%</t>
  </si>
  <si>
    <t>JOKOLO MANENO SALIMU</t>
  </si>
  <si>
    <t>REVOCATUSI MSANDAWE</t>
  </si>
  <si>
    <t>MAUREEN M MWAMBUMA</t>
  </si>
  <si>
    <t>ADMISTRATION</t>
  </si>
  <si>
    <t>TIMO NZARAMOTO</t>
  </si>
  <si>
    <t>JUMA SHABANI</t>
  </si>
  <si>
    <t>MUSA</t>
  </si>
  <si>
    <t>NELLY WILBERT</t>
  </si>
  <si>
    <t>LILIAN MOSES</t>
  </si>
  <si>
    <t>YUSRA RAHIM</t>
  </si>
  <si>
    <t>TITO MCHOLO</t>
  </si>
  <si>
    <t xml:space="preserve">             UNGANA ENTERPRISE COMPANY LIMITED </t>
  </si>
  <si>
    <t>SALARY OF THE MONTH OF  DECEMBER  2023</t>
  </si>
  <si>
    <t xml:space="preserve">SN </t>
  </si>
  <si>
    <t>Employee Name</t>
  </si>
  <si>
    <t>Designation</t>
  </si>
  <si>
    <t>NET  SALARY</t>
  </si>
  <si>
    <t>BONUS/OVERTIME</t>
  </si>
  <si>
    <t>TOTAL NET SALARY</t>
  </si>
  <si>
    <t>WCF  0.5%</t>
  </si>
  <si>
    <t>YUSRA RAHIMU</t>
  </si>
  <si>
    <t>CHRISTINA</t>
  </si>
  <si>
    <t>FACTORY ASSISTANCE</t>
  </si>
  <si>
    <t>Approved By:</t>
  </si>
  <si>
    <t>UNGANA  ENTERPRISE COMPANY LIMITED</t>
  </si>
  <si>
    <t>BANK SALARY FOR THE MONTH OF DECEMBER 2023</t>
  </si>
  <si>
    <t xml:space="preserve">BANK ACCOUNT </t>
  </si>
  <si>
    <t xml:space="preserve">BANK NAME </t>
  </si>
  <si>
    <t>AMOUNT (TSH)</t>
  </si>
  <si>
    <t>TIMO ZUBERI NZARAMOTO</t>
  </si>
  <si>
    <t xml:space="preserve">TOTAL </t>
  </si>
  <si>
    <t>APPROVED ;</t>
  </si>
  <si>
    <t>CASH PAYMENT SALARY FOR THE MONTH OF DECEMBER 2023</t>
  </si>
  <si>
    <t>AMOUNT</t>
  </si>
  <si>
    <t>-</t>
  </si>
  <si>
    <t>APPROVED BY;</t>
  </si>
  <si>
    <t>CASH BONUS AND OVERTIME FOR THE MONTH OF DECEMBER 2023</t>
  </si>
  <si>
    <t>BONUS&amp;OVERTIME</t>
  </si>
  <si>
    <t>+</t>
  </si>
  <si>
    <t>CHICHI BUSINESS  CO. LTD</t>
  </si>
  <si>
    <t>ANTONY A . MDUNDO</t>
  </si>
  <si>
    <t>0657-495531</t>
  </si>
  <si>
    <t>SALESMAN</t>
  </si>
  <si>
    <t>Bank A/C No</t>
  </si>
  <si>
    <t>MARKETING</t>
  </si>
  <si>
    <t>Month</t>
  </si>
  <si>
    <t xml:space="preserve">Payment Basis </t>
  </si>
  <si>
    <t>Full Pay</t>
  </si>
  <si>
    <t xml:space="preserve"> Other Earnings</t>
  </si>
  <si>
    <t>Deductions</t>
  </si>
  <si>
    <t>Basic Pay</t>
  </si>
  <si>
    <t>Housing Allow</t>
  </si>
  <si>
    <t>Other Earnings</t>
  </si>
  <si>
    <t>Transport Allow</t>
  </si>
  <si>
    <t>Gross Pay</t>
  </si>
  <si>
    <t>Meal Allow</t>
  </si>
  <si>
    <t>Sal Adv</t>
  </si>
  <si>
    <t>Special Allow</t>
  </si>
  <si>
    <t>Total Deductions</t>
  </si>
  <si>
    <t>Gross Total</t>
  </si>
  <si>
    <t>Statements</t>
  </si>
  <si>
    <t>Total paid Days</t>
  </si>
  <si>
    <t>Employee 10 %</t>
  </si>
  <si>
    <t>Total working Days</t>
  </si>
  <si>
    <t>Total Leaves</t>
  </si>
  <si>
    <t>Employer 10%</t>
  </si>
  <si>
    <t>Total paid Leave days</t>
  </si>
  <si>
    <t>Total</t>
  </si>
  <si>
    <t>Employer Signature;</t>
  </si>
  <si>
    <t>Employee Signature;</t>
  </si>
  <si>
    <t>KURWA J ABDALLAH</t>
  </si>
  <si>
    <t>Tanzanian</t>
  </si>
  <si>
    <t>SHOP MANAGER</t>
  </si>
  <si>
    <t>Female</t>
  </si>
  <si>
    <t>Basic pay</t>
  </si>
  <si>
    <t>NSSF Statements</t>
  </si>
  <si>
    <t xml:space="preserve">ABDUL RASHID </t>
  </si>
  <si>
    <t>DRIVER</t>
  </si>
  <si>
    <t>Male</t>
  </si>
  <si>
    <t xml:space="preserve">Basic Pay </t>
  </si>
  <si>
    <t>Total Other earnings</t>
  </si>
  <si>
    <t>MWANAHAMISI MAULID</t>
  </si>
  <si>
    <t>CLEANER</t>
  </si>
  <si>
    <t>ADMINISTRATION</t>
  </si>
  <si>
    <t>SELEMANI SHAABANI</t>
  </si>
  <si>
    <t>LOGISTIC SUPERVISOR</t>
  </si>
  <si>
    <t>RAMADHANI ZUBERI</t>
  </si>
  <si>
    <t>LIGHTNESS MWANGA</t>
  </si>
  <si>
    <t>MATHAYO MGALAGALA</t>
  </si>
  <si>
    <t>SALUM KITIA</t>
  </si>
  <si>
    <t>RAHIM SAID RAMADHAN</t>
  </si>
  <si>
    <t>MARIOUS  ALVENUS</t>
  </si>
  <si>
    <t>ALLEN MESHARI MSARIE</t>
  </si>
  <si>
    <t>ROMANUS SALIMU GEVAS</t>
  </si>
  <si>
    <t>YAHYA ZUBERI</t>
  </si>
  <si>
    <t>ISSA JUMA KONKI</t>
  </si>
  <si>
    <t>ATHUMANI IDDI ATHUMAN</t>
  </si>
  <si>
    <t>SARAH .A. MWATEBELA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</si>
</sst>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[$-409]d/mmm/yy;@"/>
    <numFmt numFmtId="166" formatCode="_(* #,##0_);_(* \(#,##0\);_(* &quot;-&quot;??_);_(@_)"/>
    <numFmt numFmtId="167" formatCode="_-* #,##0.00_-;\-* #,##0.00_-;_-* &quot;-&quot;??_-;_-@_-"/>
    <numFmt numFmtId="168" formatCode="_-* #,##0_-;\-* #,##0_-;_-* &quot;-&quot;??_-;_-@_-"/>
    <numFmt numFmtId="169" formatCode="0.00_);[Red]\(0.00\)"/>
    <numFmt numFmtId="170" formatCode="0_);[Red]\(0\)"/>
    <numFmt numFmtId="171" formatCode="_(* #,##0.000_);_(* \(#,##0.000\);_(* &quot;-&quot;??.0_);_(@_)"/>
  </numFmts>
  <fonts count="47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Arial"/>
      <charset val="134"/>
    </font>
    <font>
      <sz val="14"/>
      <name val="Calibri"/>
      <charset val="134"/>
      <scheme val="minor"/>
    </font>
    <font>
      <sz val="11"/>
      <color theme="1"/>
      <name val="Arial"/>
      <charset val="134"/>
    </font>
    <font>
      <sz val="11"/>
      <name val="Arial"/>
      <charset val="134"/>
    </font>
    <font>
      <sz val="12"/>
      <name val="Calibri"/>
      <charset val="134"/>
      <scheme val="minor"/>
    </font>
    <font>
      <b/>
      <sz val="14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Arial"/>
      <charset val="134"/>
    </font>
    <font>
      <b/>
      <sz val="14"/>
      <color theme="1"/>
      <name val="Calibri"/>
      <charset val="134"/>
      <scheme val="minor"/>
    </font>
    <font>
      <b/>
      <sz val="11"/>
      <name val="Arial"/>
      <charset val="134"/>
    </font>
    <font>
      <b/>
      <sz val="11"/>
      <color theme="1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  <scheme val="minor"/>
    </font>
    <font>
      <b/>
      <sz val="12"/>
      <name val="Arial"/>
      <charset val="134"/>
    </font>
    <font>
      <sz val="14"/>
      <color theme="1"/>
      <name val="Calibri"/>
      <charset val="134"/>
      <scheme val="minor"/>
    </font>
    <font>
      <sz val="18"/>
      <name val="Calibri"/>
      <charset val="134"/>
      <scheme val="minor"/>
    </font>
    <font>
      <sz val="9"/>
      <color theme="1"/>
      <name val="Calibri"/>
      <charset val="134"/>
    </font>
    <font>
      <sz val="14"/>
      <name val="Calibri"/>
      <charset val="134"/>
    </font>
    <font>
      <sz val="11"/>
      <color rgb="FFFF0000"/>
      <name val="Arial"/>
      <charset val="134"/>
    </font>
    <font>
      <sz val="11"/>
      <color rgb="FFFF0000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6"/>
      <name val="Calibri"/>
      <charset val="134"/>
      <scheme val="minor"/>
    </font>
    <font>
      <sz val="10"/>
      <color theme="1"/>
      <name val="Calibri"/>
      <charset val="134"/>
    </font>
    <font>
      <b/>
      <sz val="8"/>
      <name val="Arial"/>
      <charset val="134"/>
    </font>
    <font>
      <b/>
      <sz val="10"/>
      <name val="Calibri"/>
      <charset val="134"/>
    </font>
    <font>
      <b/>
      <i/>
      <sz val="10"/>
      <name val="Arial"/>
      <charset val="134"/>
    </font>
    <font>
      <b/>
      <sz val="10"/>
      <color indexed="10"/>
      <name val="Arial"/>
      <charset val="134"/>
    </font>
    <font>
      <i/>
      <sz val="11"/>
      <name val="Calibri"/>
      <charset val="134"/>
      <scheme val="minor"/>
    </font>
    <font>
      <sz val="12"/>
      <color theme="1"/>
      <name val="Arial"/>
      <charset val="134"/>
    </font>
    <font>
      <b/>
      <sz val="9"/>
      <name val="Arial"/>
      <charset val="134"/>
    </font>
    <font>
      <u/>
      <sz val="11"/>
      <color theme="10"/>
      <name val="Calibri"/>
      <charset val="134"/>
    </font>
    <font>
      <sz val="12"/>
      <color theme="1"/>
      <name val="Calibri"/>
      <charset val="134"/>
      <scheme val="minor"/>
    </font>
    <font>
      <u/>
      <sz val="12"/>
      <color theme="10"/>
      <name val="Calibri"/>
      <charset val="134"/>
    </font>
    <font>
      <sz val="12"/>
      <name val="Arial"/>
      <charset val="134"/>
    </font>
    <font>
      <u/>
      <sz val="11"/>
      <color rgb="FF800080"/>
      <name val="Calibri"/>
      <charset val="134"/>
    </font>
    <font>
      <sz val="11"/>
      <color theme="1"/>
      <name val="Calibri"/>
      <charset val="134"/>
      <scheme val="minor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</cellStyleXfs>
  <cellXfs count="375">
    <xf numFmtId="0" fontId="0" fillId="0" borderId="0" xfId="0"/>
    <xf numFmtId="0" fontId="0" fillId="0" borderId="0" xfId="0" applyProtection="1">
      <protection locked="0" hidden="1"/>
    </xf>
    <xf numFmtId="43" fontId="0" fillId="0" borderId="0" xfId="1" applyFont="1" applyProtection="1">
      <protection locked="0" hidden="1"/>
    </xf>
    <xf numFmtId="0" fontId="2" fillId="0" borderId="7" xfId="0" applyFont="1" applyFill="1" applyBorder="1" applyProtection="1">
      <protection locked="0" hidden="1"/>
    </xf>
    <xf numFmtId="0" fontId="0" fillId="0" borderId="8" xfId="0" applyFill="1" applyBorder="1" applyAlignment="1" applyProtection="1">
      <alignment horizontal="center"/>
      <protection locked="0" hidden="1"/>
    </xf>
    <xf numFmtId="0" fontId="0" fillId="0" borderId="9" xfId="0" applyFill="1" applyBorder="1" applyAlignment="1" applyProtection="1">
      <alignment horizontal="center"/>
      <protection locked="0" hidden="1"/>
    </xf>
    <xf numFmtId="0" fontId="2" fillId="0" borderId="10" xfId="0" applyFont="1" applyFill="1" applyBorder="1" applyProtection="1">
      <protection locked="0" hidden="1"/>
    </xf>
    <xf numFmtId="165" fontId="0" fillId="0" borderId="8" xfId="0" applyNumberFormat="1" applyFill="1" applyBorder="1" applyAlignment="1" applyProtection="1">
      <alignment horizontal="center"/>
      <protection locked="0" hidden="1"/>
    </xf>
    <xf numFmtId="43" fontId="0" fillId="0" borderId="11" xfId="1" applyFont="1" applyFill="1" applyBorder="1" applyProtection="1">
      <protection locked="0" hidden="1"/>
    </xf>
    <xf numFmtId="43" fontId="0" fillId="0" borderId="11" xfId="1" applyFont="1" applyFill="1" applyBorder="1" applyAlignment="1" applyProtection="1">
      <alignment horizontal="left"/>
      <protection locked="0" hidden="1"/>
    </xf>
    <xf numFmtId="43" fontId="0" fillId="0" borderId="11" xfId="1" applyFont="1" applyFill="1" applyBorder="1" applyAlignment="1" applyProtection="1">
      <alignment horizontal="left"/>
      <protection hidden="1"/>
    </xf>
    <xf numFmtId="17" fontId="0" fillId="0" borderId="13" xfId="1" applyNumberFormat="1" applyFont="1" applyFill="1" applyBorder="1" applyAlignment="1" applyProtection="1">
      <alignment horizontal="left"/>
      <protection locked="0" hidden="1"/>
    </xf>
    <xf numFmtId="43" fontId="0" fillId="0" borderId="10" xfId="1" applyFont="1" applyFill="1" applyBorder="1" applyAlignment="1" applyProtection="1">
      <alignment horizontal="center"/>
      <protection locked="0" hidden="1"/>
    </xf>
    <xf numFmtId="0" fontId="2" fillId="0" borderId="8" xfId="0" applyFont="1" applyFill="1" applyBorder="1" applyProtection="1">
      <protection locked="0" hidden="1"/>
    </xf>
    <xf numFmtId="43" fontId="0" fillId="0" borderId="11" xfId="1" applyFont="1" applyFill="1" applyBorder="1" applyAlignment="1" applyProtection="1">
      <protection locked="0" hidden="1"/>
    </xf>
    <xf numFmtId="0" fontId="2" fillId="0" borderId="10" xfId="0" applyFont="1" applyFill="1" applyBorder="1" applyAlignment="1" applyProtection="1">
      <alignment vertical="center"/>
      <protection locked="0" hidden="1"/>
    </xf>
    <xf numFmtId="0" fontId="0" fillId="0" borderId="7" xfId="0" applyFill="1" applyBorder="1" applyProtection="1">
      <protection locked="0" hidden="1"/>
    </xf>
    <xf numFmtId="0" fontId="0" fillId="0" borderId="0" xfId="0" applyFill="1" applyProtection="1">
      <protection locked="0" hidden="1"/>
    </xf>
    <xf numFmtId="0" fontId="0" fillId="0" borderId="10" xfId="0" applyFill="1" applyBorder="1" applyProtection="1">
      <protection locked="0" hidden="1"/>
    </xf>
    <xf numFmtId="43" fontId="0" fillId="0" borderId="11" xfId="1" applyFont="1" applyFill="1" applyBorder="1" applyAlignment="1" applyProtection="1">
      <alignment horizontal="center"/>
      <protection locked="0" hidden="1"/>
    </xf>
    <xf numFmtId="0" fontId="0" fillId="0" borderId="10" xfId="0" applyFill="1" applyBorder="1" applyAlignment="1" applyProtection="1">
      <alignment horizontal="center"/>
      <protection locked="0" hidden="1"/>
    </xf>
    <xf numFmtId="0" fontId="0" fillId="0" borderId="10" xfId="0" applyFill="1" applyBorder="1" applyAlignment="1" applyProtection="1">
      <alignment horizontal="center"/>
      <protection hidden="1"/>
    </xf>
    <xf numFmtId="0" fontId="2" fillId="0" borderId="16" xfId="0" applyFont="1" applyFill="1" applyBorder="1" applyProtection="1">
      <protection locked="0" hidden="1"/>
    </xf>
    <xf numFmtId="0" fontId="2" fillId="0" borderId="17" xfId="0" applyFont="1" applyFill="1" applyBorder="1" applyProtection="1">
      <protection locked="0" hidden="1"/>
    </xf>
    <xf numFmtId="43" fontId="0" fillId="0" borderId="18" xfId="1" applyFont="1" applyFill="1" applyBorder="1" applyAlignment="1" applyProtection="1">
      <alignment horizontal="center"/>
      <protection locked="0" hidden="1"/>
    </xf>
    <xf numFmtId="0" fontId="0" fillId="0" borderId="18" xfId="0" applyFill="1" applyBorder="1" applyProtection="1">
      <protection locked="0" hidden="1"/>
    </xf>
    <xf numFmtId="0" fontId="0" fillId="0" borderId="19" xfId="0" applyFill="1" applyBorder="1" applyAlignment="1" applyProtection="1">
      <alignment horizontal="center"/>
      <protection locked="0" hidden="1"/>
    </xf>
    <xf numFmtId="0" fontId="2" fillId="0" borderId="19" xfId="0" applyFont="1" applyFill="1" applyBorder="1" applyProtection="1">
      <protection locked="0" hidden="1"/>
    </xf>
    <xf numFmtId="43" fontId="0" fillId="0" borderId="20" xfId="1" applyFont="1" applyFill="1" applyBorder="1" applyAlignment="1" applyProtection="1">
      <protection locked="0" hidden="1"/>
    </xf>
    <xf numFmtId="43" fontId="2" fillId="0" borderId="7" xfId="1" applyFont="1" applyFill="1" applyBorder="1" applyProtection="1">
      <protection locked="0" hidden="1"/>
    </xf>
    <xf numFmtId="43" fontId="3" fillId="0" borderId="21" xfId="1" applyFont="1" applyFill="1" applyBorder="1" applyAlignment="1">
      <alignment horizontal="right" vertical="center"/>
    </xf>
    <xf numFmtId="43" fontId="0" fillId="0" borderId="13" xfId="1" applyFont="1" applyFill="1" applyBorder="1" applyAlignment="1" applyProtection="1">
      <protection locked="0" hidden="1"/>
    </xf>
    <xf numFmtId="165" fontId="0" fillId="0" borderId="8" xfId="0" applyNumberFormat="1" applyFill="1" applyBorder="1" applyAlignment="1" applyProtection="1">
      <alignment horizontal="center"/>
      <protection hidden="1"/>
    </xf>
    <xf numFmtId="43" fontId="4" fillId="0" borderId="10" xfId="1" applyFont="1" applyFill="1" applyBorder="1" applyAlignment="1" applyProtection="1">
      <alignment vertical="center"/>
      <protection locked="0" hidden="1"/>
    </xf>
    <xf numFmtId="167" fontId="5" fillId="0" borderId="10" xfId="1" applyNumberFormat="1" applyFont="1" applyFill="1" applyBorder="1" applyAlignment="1" applyProtection="1">
      <alignment vertical="center"/>
      <protection hidden="1"/>
    </xf>
    <xf numFmtId="43" fontId="5" fillId="0" borderId="10" xfId="1" applyFont="1" applyFill="1" applyBorder="1" applyAlignment="1" applyProtection="1">
      <alignment vertical="center"/>
      <protection hidden="1"/>
    </xf>
    <xf numFmtId="0" fontId="7" fillId="2" borderId="0" xfId="0" applyFont="1" applyFill="1"/>
    <xf numFmtId="0" fontId="8" fillId="2" borderId="10" xfId="0" applyNumberFormat="1" applyFont="1" applyFill="1" applyBorder="1" applyAlignment="1" applyProtection="1">
      <alignment horizontal="left" vertical="center" wrapText="1"/>
      <protection locked="0" hidden="1"/>
    </xf>
    <xf numFmtId="0" fontId="8" fillId="2" borderId="10" xfId="0" applyNumberFormat="1" applyFont="1" applyFill="1" applyBorder="1" applyAlignment="1" applyProtection="1">
      <alignment vertical="center" wrapText="1"/>
      <protection locked="0" hidden="1"/>
    </xf>
    <xf numFmtId="43" fontId="8" fillId="2" borderId="10" xfId="1" applyFont="1" applyFill="1" applyBorder="1" applyAlignment="1" applyProtection="1">
      <alignment vertical="center" wrapText="1"/>
      <protection locked="0" hidden="1"/>
    </xf>
    <xf numFmtId="0" fontId="7" fillId="3" borderId="10" xfId="0" applyFont="1" applyFill="1" applyBorder="1"/>
    <xf numFmtId="168" fontId="4" fillId="3" borderId="7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>
      <alignment horizontal="center" vertical="center"/>
    </xf>
    <xf numFmtId="43" fontId="7" fillId="3" borderId="9" xfId="1" applyFont="1" applyFill="1" applyBorder="1" applyAlignment="1">
      <alignment horizontal="center" vertical="center"/>
    </xf>
    <xf numFmtId="168" fontId="10" fillId="0" borderId="9" xfId="1" applyNumberFormat="1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 applyProtection="1">
      <alignment horizontal="center" vertical="center"/>
      <protection locked="0" hidden="1"/>
    </xf>
    <xf numFmtId="168" fontId="10" fillId="0" borderId="10" xfId="1" applyNumberFormat="1" applyFont="1" applyFill="1" applyBorder="1" applyAlignment="1">
      <alignment horizontal="center" vertical="center" wrapText="1"/>
    </xf>
    <xf numFmtId="168" fontId="11" fillId="3" borderId="10" xfId="1" applyNumberFormat="1" applyFont="1" applyFill="1" applyBorder="1" applyAlignment="1">
      <alignment horizontal="center" vertical="center" wrapText="1"/>
    </xf>
    <xf numFmtId="168" fontId="11" fillId="3" borderId="9" xfId="1" applyNumberFormat="1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center" vertical="center"/>
      <protection locked="0" hidden="1"/>
    </xf>
    <xf numFmtId="168" fontId="11" fillId="3" borderId="9" xfId="1" applyNumberFormat="1" applyFont="1" applyFill="1" applyBorder="1" applyAlignment="1" applyProtection="1">
      <alignment horizontal="center" vertical="center" wrapText="1"/>
      <protection hidden="1"/>
    </xf>
    <xf numFmtId="168" fontId="11" fillId="3" borderId="21" xfId="1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/>
    </xf>
    <xf numFmtId="168" fontId="10" fillId="3" borderId="7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9" fontId="11" fillId="0" borderId="10" xfId="0" applyNumberFormat="1" applyFont="1" applyFill="1" applyBorder="1" applyAlignment="1" applyProtection="1">
      <alignment horizontal="center" vertical="center"/>
      <protection locked="0" hidden="1"/>
    </xf>
    <xf numFmtId="0" fontId="7" fillId="3" borderId="10" xfId="0" applyFont="1" applyFill="1" applyBorder="1" applyAlignment="1">
      <alignment horizontal="left" vertical="center"/>
    </xf>
    <xf numFmtId="43" fontId="7" fillId="3" borderId="10" xfId="1" applyFont="1" applyFill="1" applyBorder="1" applyAlignment="1">
      <alignment horizontal="center" vertical="center"/>
    </xf>
    <xf numFmtId="43" fontId="14" fillId="3" borderId="10" xfId="1" applyFont="1" applyFill="1" applyBorder="1" applyAlignment="1"/>
    <xf numFmtId="0" fontId="7" fillId="2" borderId="0" xfId="0" applyFont="1" applyFill="1" applyAlignment="1">
      <alignment horizontal="right"/>
    </xf>
    <xf numFmtId="0" fontId="8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43" fontId="8" fillId="2" borderId="10" xfId="1" applyFont="1" applyFill="1" applyBorder="1" applyAlignment="1" applyProtection="1">
      <alignment horizontal="center" vertical="center" wrapText="1"/>
      <protection locked="0" hidden="1"/>
    </xf>
    <xf numFmtId="0" fontId="15" fillId="3" borderId="10" xfId="0" applyFont="1" applyFill="1" applyBorder="1"/>
    <xf numFmtId="168" fontId="8" fillId="3" borderId="9" xfId="1" applyNumberFormat="1" applyFont="1" applyFill="1" applyBorder="1" applyAlignment="1">
      <alignment horizontal="center" vertical="center" wrapText="1"/>
    </xf>
    <xf numFmtId="164" fontId="7" fillId="3" borderId="10" xfId="2" applyFont="1" applyFill="1" applyBorder="1" applyAlignment="1">
      <alignment horizontal="center" vertical="center"/>
    </xf>
    <xf numFmtId="168" fontId="16" fillId="0" borderId="10" xfId="1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0" fillId="0" borderId="10" xfId="2" applyFont="1" applyBorder="1"/>
    <xf numFmtId="168" fontId="8" fillId="3" borderId="9" xfId="1" applyNumberFormat="1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68" fontId="8" fillId="3" borderId="21" xfId="1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164" fontId="0" fillId="0" borderId="10" xfId="2" applyNumberFormat="1" applyFont="1" applyBorder="1" applyAlignment="1">
      <alignment horizontal="right"/>
    </xf>
    <xf numFmtId="168" fontId="8" fillId="3" borderId="7" xfId="1" applyNumberFormat="1" applyFont="1" applyFill="1" applyBorder="1" applyAlignment="1" applyProtection="1">
      <alignment horizontal="center" vertical="center" wrapText="1"/>
      <protection hidden="1"/>
    </xf>
    <xf numFmtId="164" fontId="0" fillId="0" borderId="10" xfId="2" applyNumberFormat="1" applyFont="1" applyBorder="1"/>
    <xf numFmtId="168" fontId="16" fillId="3" borderId="7" xfId="1" applyNumberFormat="1" applyFont="1" applyFill="1" applyBorder="1" applyAlignment="1">
      <alignment horizontal="center" vertical="center" wrapText="1"/>
    </xf>
    <xf numFmtId="168" fontId="16" fillId="0" borderId="9" xfId="1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7" fillId="3" borderId="22" xfId="0" applyFont="1" applyFill="1" applyBorder="1"/>
    <xf numFmtId="164" fontId="6" fillId="0" borderId="10" xfId="2" applyFont="1" applyBorder="1"/>
    <xf numFmtId="169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/>
    <xf numFmtId="0" fontId="17" fillId="0" borderId="0" xfId="0" applyFont="1" applyAlignment="1">
      <alignment horizontal="center"/>
    </xf>
    <xf numFmtId="0" fontId="15" fillId="2" borderId="10" xfId="0" applyFont="1" applyFill="1" applyBorder="1"/>
    <xf numFmtId="169" fontId="18" fillId="2" borderId="10" xfId="0" applyNumberFormat="1" applyFont="1" applyFill="1" applyBorder="1" applyAlignment="1" applyProtection="1">
      <alignment vertical="center" wrapText="1"/>
      <protection locked="0" hidden="1"/>
    </xf>
    <xf numFmtId="0" fontId="2" fillId="2" borderId="10" xfId="0" applyFont="1" applyFill="1" applyBorder="1" applyAlignment="1"/>
    <xf numFmtId="170" fontId="19" fillId="3" borderId="10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3" fontId="5" fillId="3" borderId="7" xfId="1" applyFont="1" applyFill="1" applyBorder="1" applyAlignment="1" applyProtection="1">
      <alignment vertical="center"/>
      <protection hidden="1"/>
    </xf>
    <xf numFmtId="170" fontId="19" fillId="3" borderId="10" xfId="0" applyNumberFormat="1" applyFont="1" applyFill="1" applyBorder="1" applyAlignment="1">
      <alignment horizontal="center"/>
    </xf>
    <xf numFmtId="43" fontId="5" fillId="0" borderId="7" xfId="1" applyFont="1" applyFill="1" applyBorder="1" applyAlignment="1" applyProtection="1">
      <alignment vertical="center"/>
      <protection hidden="1"/>
    </xf>
    <xf numFmtId="170" fontId="19" fillId="3" borderId="10" xfId="1" applyNumberFormat="1" applyFont="1" applyFill="1" applyBorder="1" applyAlignment="1" applyProtection="1">
      <alignment horizontal="center" vertical="center"/>
      <protection hidden="1"/>
    </xf>
    <xf numFmtId="170" fontId="20" fillId="3" borderId="9" xfId="0" applyNumberFormat="1" applyFont="1" applyFill="1" applyBorder="1" applyAlignment="1">
      <alignment horizontal="center" vertical="center"/>
    </xf>
    <xf numFmtId="43" fontId="2" fillId="0" borderId="10" xfId="1" applyFont="1" applyBorder="1" applyAlignment="1"/>
    <xf numFmtId="169" fontId="0" fillId="0" borderId="10" xfId="0" applyNumberFormat="1" applyFont="1" applyBorder="1"/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15" fillId="3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left"/>
    </xf>
    <xf numFmtId="43" fontId="7" fillId="3" borderId="0" xfId="1" applyFont="1" applyFill="1"/>
    <xf numFmtId="0" fontId="15" fillId="3" borderId="0" xfId="0" applyFont="1" applyFill="1" applyAlignment="1"/>
    <xf numFmtId="0" fontId="15" fillId="2" borderId="0" xfId="0" applyFont="1" applyFill="1"/>
    <xf numFmtId="43" fontId="15" fillId="2" borderId="10" xfId="1" applyFont="1" applyFill="1" applyBorder="1"/>
    <xf numFmtId="43" fontId="4" fillId="3" borderId="10" xfId="1" applyFont="1" applyFill="1" applyBorder="1" applyAlignment="1" applyProtection="1">
      <alignment vertical="center"/>
      <protection hidden="1"/>
    </xf>
    <xf numFmtId="43" fontId="7" fillId="3" borderId="10" xfId="1" applyFont="1" applyFill="1" applyBorder="1"/>
    <xf numFmtId="43" fontId="5" fillId="3" borderId="9" xfId="1" applyFont="1" applyFill="1" applyBorder="1" applyAlignment="1" applyProtection="1">
      <alignment vertical="center"/>
      <protection hidden="1"/>
    </xf>
    <xf numFmtId="0" fontId="7" fillId="3" borderId="10" xfId="0" applyFont="1" applyFill="1" applyBorder="1" applyAlignment="1">
      <alignment horizontal="left"/>
    </xf>
    <xf numFmtId="0" fontId="21" fillId="3" borderId="10" xfId="0" applyFont="1" applyFill="1" applyBorder="1" applyAlignment="1"/>
    <xf numFmtId="43" fontId="22" fillId="3" borderId="10" xfId="1" applyFont="1" applyFill="1" applyBorder="1" applyAlignment="1" applyProtection="1">
      <alignment vertical="center"/>
      <protection hidden="1"/>
    </xf>
    <xf numFmtId="43" fontId="22" fillId="3" borderId="10" xfId="1" applyFont="1" applyFill="1" applyBorder="1"/>
    <xf numFmtId="43" fontId="13" fillId="3" borderId="10" xfId="1" applyFont="1" applyFill="1" applyBorder="1"/>
    <xf numFmtId="0" fontId="21" fillId="3" borderId="10" xfId="0" applyFont="1" applyFill="1" applyBorder="1" applyAlignment="1">
      <alignment horizontal="center"/>
    </xf>
    <xf numFmtId="43" fontId="4" fillId="3" borderId="0" xfId="1" applyFont="1" applyFill="1" applyBorder="1" applyAlignment="1" applyProtection="1">
      <alignment vertical="center"/>
      <protection hidden="1"/>
    </xf>
    <xf numFmtId="0" fontId="7" fillId="0" borderId="0" xfId="0" applyFont="1"/>
    <xf numFmtId="0" fontId="0" fillId="3" borderId="0" xfId="0" applyFill="1"/>
    <xf numFmtId="0" fontId="0" fillId="0" borderId="0" xfId="0" applyFill="1"/>
    <xf numFmtId="0" fontId="23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43" fontId="0" fillId="0" borderId="0" xfId="1" applyFont="1"/>
    <xf numFmtId="0" fontId="7" fillId="4" borderId="0" xfId="0" applyFont="1" applyFill="1" applyAlignment="1">
      <alignment horizontal="center"/>
    </xf>
    <xf numFmtId="0" fontId="24" fillId="4" borderId="0" xfId="0" applyFont="1" applyFill="1"/>
    <xf numFmtId="43" fontId="24" fillId="4" borderId="0" xfId="1" applyFont="1" applyFill="1"/>
    <xf numFmtId="43" fontId="7" fillId="4" borderId="0" xfId="1" applyFont="1" applyFill="1"/>
    <xf numFmtId="43" fontId="8" fillId="2" borderId="7" xfId="1" applyFont="1" applyFill="1" applyBorder="1" applyAlignment="1" applyProtection="1">
      <alignment horizontal="center" vertical="center" wrapText="1"/>
      <protection locked="0" hidden="1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 hidden="1"/>
    </xf>
    <xf numFmtId="168" fontId="5" fillId="3" borderId="7" xfId="1" applyNumberFormat="1" applyFont="1" applyFill="1" applyBorder="1" applyAlignment="1" applyProtection="1">
      <alignment horizontal="center" vertical="center" wrapText="1"/>
      <protection hidden="1"/>
    </xf>
    <xf numFmtId="43" fontId="3" fillId="3" borderId="10" xfId="1" applyFont="1" applyFill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68" fontId="5" fillId="3" borderId="9" xfId="1" applyNumberFormat="1" applyFont="1" applyFill="1" applyBorder="1" applyAlignment="1" applyProtection="1">
      <alignment horizontal="center" vertical="center" wrapText="1"/>
      <protection hidden="1"/>
    </xf>
    <xf numFmtId="43" fontId="25" fillId="3" borderId="10" xfId="1" applyFont="1" applyFill="1" applyBorder="1" applyAlignment="1">
      <alignment horizontal="right" vertical="center"/>
    </xf>
    <xf numFmtId="0" fontId="26" fillId="3" borderId="10" xfId="0" applyFont="1" applyFill="1" applyBorder="1" applyAlignment="1">
      <alignment horizontal="center" vertical="center"/>
    </xf>
    <xf numFmtId="168" fontId="10" fillId="3" borderId="9" xfId="1" applyNumberFormat="1" applyFont="1" applyFill="1" applyBorder="1" applyAlignment="1" applyProtection="1">
      <alignment horizontal="center" vertical="center" wrapText="1"/>
      <protection hidden="1"/>
    </xf>
    <xf numFmtId="43" fontId="3" fillId="3" borderId="22" xfId="1" applyFont="1" applyFill="1" applyBorder="1" applyAlignment="1">
      <alignment horizontal="right" vertical="center"/>
    </xf>
    <xf numFmtId="43" fontId="27" fillId="0" borderId="10" xfId="1" applyFont="1" applyFill="1" applyBorder="1" applyAlignment="1" applyProtection="1">
      <alignment horizontal="center" vertical="center"/>
      <protection locked="0" hidden="1"/>
    </xf>
    <xf numFmtId="0" fontId="28" fillId="0" borderId="10" xfId="0" applyFont="1" applyBorder="1" applyAlignment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  <protection hidden="1"/>
    </xf>
    <xf numFmtId="43" fontId="3" fillId="3" borderId="16" xfId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43" fontId="3" fillId="0" borderId="16" xfId="1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  <protection locked="0" hidden="1"/>
    </xf>
    <xf numFmtId="0" fontId="5" fillId="0" borderId="10" xfId="1" applyNumberFormat="1" applyFont="1" applyFill="1" applyBorder="1" applyAlignment="1" applyProtection="1">
      <alignment horizontal="center" vertical="center"/>
      <protection hidden="1"/>
    </xf>
    <xf numFmtId="168" fontId="10" fillId="0" borderId="9" xfId="1" applyNumberFormat="1" applyFont="1" applyFill="1" applyBorder="1" applyAlignment="1" applyProtection="1">
      <alignment horizontal="center" vertical="center" wrapText="1"/>
      <protection hidden="1"/>
    </xf>
    <xf numFmtId="168" fontId="10" fillId="0" borderId="21" xfId="1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43" fontId="3" fillId="3" borderId="10" xfId="1" applyFont="1" applyFill="1" applyBorder="1"/>
    <xf numFmtId="43" fontId="29" fillId="0" borderId="10" xfId="1" applyFont="1" applyBorder="1"/>
    <xf numFmtId="43" fontId="5" fillId="0" borderId="10" xfId="1" applyFont="1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43" fontId="0" fillId="0" borderId="10" xfId="1" applyFont="1" applyBorder="1"/>
    <xf numFmtId="0" fontId="17" fillId="0" borderId="0" xfId="0" applyFont="1"/>
    <xf numFmtId="43" fontId="17" fillId="0" borderId="0" xfId="1" applyFont="1"/>
    <xf numFmtId="49" fontId="7" fillId="0" borderId="0" xfId="0" applyNumberFormat="1" applyFont="1" applyFill="1"/>
    <xf numFmtId="0" fontId="7" fillId="0" borderId="0" xfId="0" applyFont="1" applyFill="1"/>
    <xf numFmtId="43" fontId="8" fillId="2" borderId="9" xfId="1" applyFont="1" applyFill="1" applyBorder="1" applyAlignment="1" applyProtection="1">
      <alignment horizontal="center" vertical="center" wrapText="1"/>
      <protection locked="0" hidden="1"/>
    </xf>
    <xf numFmtId="43" fontId="4" fillId="0" borderId="10" xfId="1" applyFont="1" applyFill="1" applyBorder="1" applyAlignment="1" applyProtection="1">
      <alignment horizontal="center" vertical="center" wrapText="1"/>
      <protection locked="0" hidden="1"/>
    </xf>
    <xf numFmtId="43" fontId="0" fillId="0" borderId="10" xfId="1" applyFont="1" applyFill="1" applyBorder="1"/>
    <xf numFmtId="43" fontId="4" fillId="0" borderId="10" xfId="1" applyFont="1" applyFill="1" applyBorder="1" applyAlignment="1" applyProtection="1">
      <alignment vertical="center"/>
      <protection hidden="1"/>
    </xf>
    <xf numFmtId="0" fontId="8" fillId="0" borderId="0" xfId="0" applyNumberFormat="1" applyFont="1" applyFill="1" applyBorder="1" applyAlignment="1" applyProtection="1">
      <alignment vertical="center" wrapText="1"/>
      <protection locked="0" hidden="1"/>
    </xf>
    <xf numFmtId="0" fontId="16" fillId="3" borderId="0" xfId="0" applyFont="1" applyFill="1" applyBorder="1" applyAlignment="1" applyProtection="1">
      <alignment vertical="center"/>
      <protection locked="0" hidden="1"/>
    </xf>
    <xf numFmtId="0" fontId="30" fillId="3" borderId="0" xfId="0" applyFont="1" applyFill="1" applyBorder="1" applyAlignment="1" applyProtection="1">
      <alignment vertical="center"/>
      <protection locked="0" hidden="1"/>
    </xf>
    <xf numFmtId="0" fontId="30" fillId="3" borderId="0" xfId="0" applyFont="1" applyFill="1" applyAlignment="1" applyProtection="1">
      <alignment vertical="center"/>
      <protection locked="0" hidden="1"/>
    </xf>
    <xf numFmtId="0" fontId="4" fillId="3" borderId="0" xfId="0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vertical="center"/>
      <protection locked="0" hidden="1"/>
    </xf>
    <xf numFmtId="0" fontId="18" fillId="3" borderId="0" xfId="0" applyFont="1" applyFill="1" applyBorder="1" applyAlignment="1" applyProtection="1">
      <alignment vertical="center"/>
      <protection locked="0" hidden="1"/>
    </xf>
    <xf numFmtId="0" fontId="8" fillId="3" borderId="0" xfId="0" applyFont="1" applyFill="1" applyBorder="1" applyAlignment="1" applyProtection="1">
      <alignment vertical="center"/>
      <protection locked="0" hidden="1"/>
    </xf>
    <xf numFmtId="0" fontId="4" fillId="3" borderId="0" xfId="0" applyFont="1" applyFill="1" applyAlignment="1" applyProtection="1">
      <alignment vertical="center"/>
      <protection locked="0" hidden="1"/>
    </xf>
    <xf numFmtId="0" fontId="8" fillId="0" borderId="0" xfId="0" applyFont="1" applyFill="1" applyBorder="1" applyAlignment="1" applyProtection="1">
      <alignment vertical="center"/>
      <protection locked="0" hidden="1"/>
    </xf>
    <xf numFmtId="1" fontId="4" fillId="0" borderId="0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vertical="center"/>
      <protection locked="0" hidden="1"/>
    </xf>
    <xf numFmtId="0" fontId="4" fillId="0" borderId="0" xfId="0" applyFont="1" applyBorder="1" applyAlignment="1" applyProtection="1">
      <alignment horizontal="left" vertical="center"/>
      <protection locked="0" hidden="1"/>
    </xf>
    <xf numFmtId="43" fontId="4" fillId="0" borderId="0" xfId="1" applyFont="1" applyBorder="1" applyAlignment="1" applyProtection="1">
      <alignment vertical="center"/>
      <protection locked="0" hidden="1"/>
    </xf>
    <xf numFmtId="166" fontId="4" fillId="0" borderId="0" xfId="1" applyNumberFormat="1" applyFont="1" applyBorder="1" applyAlignment="1" applyProtection="1">
      <alignment vertical="center"/>
      <protection locked="0" hidden="1"/>
    </xf>
    <xf numFmtId="1" fontId="4" fillId="0" borderId="0" xfId="0" applyNumberFormat="1" applyFont="1" applyBorder="1" applyAlignment="1" applyProtection="1">
      <alignment vertical="center"/>
      <protection locked="0" hidden="1"/>
    </xf>
    <xf numFmtId="43" fontId="4" fillId="0" borderId="0" xfId="1" applyFont="1" applyFill="1" applyBorder="1" applyAlignment="1" applyProtection="1">
      <alignment vertical="center"/>
      <protection locked="0" hidden="1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31" fillId="4" borderId="0" xfId="0" applyFont="1" applyFill="1"/>
    <xf numFmtId="49" fontId="7" fillId="4" borderId="0" xfId="0" applyNumberFormat="1" applyFont="1" applyFill="1"/>
    <xf numFmtId="0" fontId="12" fillId="4" borderId="0" xfId="0" applyFont="1" applyFill="1"/>
    <xf numFmtId="166" fontId="8" fillId="2" borderId="10" xfId="1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10" xfId="0" applyNumberFormat="1" applyFont="1" applyFill="1" applyBorder="1" applyAlignment="1" applyProtection="1">
      <alignment horizontal="center" vertical="center" wrapText="1"/>
      <protection locked="0" hidden="1"/>
    </xf>
    <xf numFmtId="168" fontId="10" fillId="3" borderId="7" xfId="1" applyNumberFormat="1" applyFont="1" applyFill="1" applyBorder="1" applyAlignment="1" applyProtection="1">
      <alignment horizontal="center" vertical="center" wrapText="1"/>
      <protection hidden="1"/>
    </xf>
    <xf numFmtId="43" fontId="5" fillId="3" borderId="10" xfId="1" applyFont="1" applyFill="1" applyBorder="1" applyAlignment="1" applyProtection="1">
      <alignment vertical="center"/>
      <protection locked="0" hidden="1"/>
    </xf>
    <xf numFmtId="167" fontId="3" fillId="3" borderId="10" xfId="1" applyNumberFormat="1" applyFont="1" applyFill="1" applyBorder="1" applyAlignment="1">
      <alignment horizontal="right" vertical="center"/>
    </xf>
    <xf numFmtId="43" fontId="32" fillId="0" borderId="10" xfId="1" applyFont="1" applyFill="1" applyBorder="1" applyAlignment="1" applyProtection="1">
      <alignment vertical="center"/>
      <protection hidden="1"/>
    </xf>
    <xf numFmtId="43" fontId="32" fillId="0" borderId="9" xfId="1" applyFont="1" applyFill="1" applyBorder="1" applyAlignment="1" applyProtection="1">
      <alignment vertical="center"/>
      <protection hidden="1"/>
    </xf>
    <xf numFmtId="43" fontId="5" fillId="0" borderId="10" xfId="1" applyFont="1" applyFill="1" applyBorder="1" applyAlignment="1" applyProtection="1">
      <alignment vertical="center"/>
      <protection locked="0" hidden="1"/>
    </xf>
    <xf numFmtId="167" fontId="3" fillId="0" borderId="10" xfId="1" applyNumberFormat="1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43" fontId="0" fillId="3" borderId="10" xfId="1" applyFont="1" applyFill="1" applyBorder="1"/>
    <xf numFmtId="168" fontId="10" fillId="3" borderId="10" xfId="1" applyNumberFormat="1" applyFont="1" applyFill="1" applyBorder="1" applyAlignment="1">
      <alignment horizontal="center" vertical="center" wrapText="1"/>
    </xf>
    <xf numFmtId="168" fontId="10" fillId="0" borderId="24" xfId="1" applyNumberFormat="1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166" fontId="4" fillId="3" borderId="10" xfId="1" applyNumberFormat="1" applyFont="1" applyFill="1" applyBorder="1" applyAlignment="1" applyProtection="1">
      <alignment vertical="center"/>
      <protection locked="0" hidden="1"/>
    </xf>
    <xf numFmtId="43" fontId="4" fillId="3" borderId="10" xfId="1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left" vertical="center" wrapText="1"/>
      <protection locked="0" hidden="1"/>
    </xf>
    <xf numFmtId="166" fontId="4" fillId="0" borderId="0" xfId="1" applyNumberFormat="1" applyFont="1" applyFill="1" applyBorder="1" applyAlignment="1" applyProtection="1">
      <alignment vertical="center"/>
      <protection locked="0" hidden="1"/>
    </xf>
    <xf numFmtId="0" fontId="33" fillId="2" borderId="10" xfId="0" applyNumberFormat="1" applyFont="1" applyFill="1" applyBorder="1" applyAlignment="1" applyProtection="1">
      <alignment horizontal="center" vertical="center" wrapText="1"/>
      <protection locked="0"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9" xfId="0" applyNumberFormat="1" applyFont="1" applyFill="1" applyBorder="1" applyAlignment="1" applyProtection="1">
      <alignment horizontal="center" vertical="center" wrapText="1"/>
      <protection locked="0" hidden="1"/>
    </xf>
    <xf numFmtId="166" fontId="5" fillId="3" borderId="10" xfId="1" applyNumberFormat="1" applyFont="1" applyFill="1" applyBorder="1" applyAlignment="1" applyProtection="1">
      <alignment vertical="center"/>
      <protection locked="0" hidden="1"/>
    </xf>
    <xf numFmtId="43" fontId="2" fillId="3" borderId="22" xfId="1" applyFont="1" applyFill="1" applyBorder="1" applyAlignment="1">
      <alignment vertical="center"/>
    </xf>
    <xf numFmtId="43" fontId="19" fillId="3" borderId="22" xfId="1" applyFont="1" applyFill="1" applyBorder="1" applyAlignment="1">
      <alignment vertical="center"/>
    </xf>
    <xf numFmtId="171" fontId="19" fillId="3" borderId="22" xfId="1" applyNumberFormat="1" applyFont="1" applyFill="1" applyBorder="1" applyAlignment="1">
      <alignment vertical="center"/>
    </xf>
    <xf numFmtId="43" fontId="4" fillId="3" borderId="22" xfId="1" applyFont="1" applyFill="1" applyBorder="1" applyAlignment="1" applyProtection="1">
      <alignment vertical="center"/>
      <protection locked="0" hidden="1"/>
    </xf>
    <xf numFmtId="166" fontId="4" fillId="3" borderId="22" xfId="1" applyNumberFormat="1" applyFont="1" applyFill="1" applyBorder="1" applyAlignment="1" applyProtection="1">
      <alignment vertical="center"/>
      <protection locked="0" hidden="1"/>
    </xf>
    <xf numFmtId="166" fontId="4" fillId="0" borderId="10" xfId="1" applyNumberFormat="1" applyFont="1" applyFill="1" applyBorder="1" applyAlignment="1" applyProtection="1">
      <alignment vertical="center"/>
      <protection locked="0" hidden="1"/>
    </xf>
    <xf numFmtId="43" fontId="2" fillId="0" borderId="22" xfId="1" applyFont="1" applyFill="1" applyBorder="1" applyAlignment="1">
      <alignment vertical="center"/>
    </xf>
    <xf numFmtId="166" fontId="4" fillId="2" borderId="7" xfId="1" applyNumberFormat="1" applyFont="1" applyFill="1" applyBorder="1" applyAlignment="1" applyProtection="1">
      <alignment horizontal="center" vertical="center" wrapText="1"/>
      <protection locked="0" hidden="1"/>
    </xf>
    <xf numFmtId="3" fontId="33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43" fontId="5" fillId="3" borderId="10" xfId="1" applyFont="1" applyFill="1" applyBorder="1" applyAlignment="1" applyProtection="1">
      <alignment vertical="center"/>
      <protection hidden="1"/>
    </xf>
    <xf numFmtId="43" fontId="30" fillId="3" borderId="10" xfId="1" applyFont="1" applyFill="1" applyBorder="1" applyAlignment="1" applyProtection="1">
      <alignment horizontal="center" vertical="center" wrapText="1"/>
      <protection locked="0" hidden="1"/>
    </xf>
    <xf numFmtId="166" fontId="8" fillId="3" borderId="10" xfId="1" applyNumberFormat="1" applyFont="1" applyFill="1" applyBorder="1" applyAlignment="1" applyProtection="1">
      <alignment horizontal="center" vertical="center"/>
      <protection hidden="1"/>
    </xf>
    <xf numFmtId="166" fontId="16" fillId="3" borderId="10" xfId="1" applyNumberFormat="1" applyFont="1" applyFill="1" applyBorder="1" applyAlignment="1" applyProtection="1">
      <alignment horizontal="center" vertical="center" wrapText="1"/>
      <protection locked="0" hidden="1"/>
    </xf>
    <xf numFmtId="43" fontId="5" fillId="3" borderId="11" xfId="1" applyFont="1" applyFill="1" applyBorder="1" applyAlignment="1" applyProtection="1">
      <alignment vertical="center"/>
      <protection hidden="1"/>
    </xf>
    <xf numFmtId="166" fontId="5" fillId="3" borderId="8" xfId="1" applyNumberFormat="1" applyFont="1" applyFill="1" applyBorder="1" applyAlignment="1" applyProtection="1">
      <alignment vertical="center"/>
      <protection locked="0" hidden="1"/>
    </xf>
    <xf numFmtId="43" fontId="32" fillId="3" borderId="10" xfId="1" applyFont="1" applyFill="1" applyBorder="1" applyAlignment="1" applyProtection="1">
      <alignment vertical="center"/>
      <protection hidden="1"/>
    </xf>
    <xf numFmtId="166" fontId="34" fillId="3" borderId="10" xfId="1" applyNumberFormat="1" applyFont="1" applyFill="1" applyBorder="1" applyAlignment="1" applyProtection="1">
      <alignment horizontal="center" vertical="center"/>
      <protection hidden="1"/>
    </xf>
    <xf numFmtId="166" fontId="30" fillId="3" borderId="10" xfId="1" applyNumberFormat="1" applyFont="1" applyFill="1" applyBorder="1" applyAlignment="1" applyProtection="1">
      <alignment horizontal="center" vertical="center" wrapText="1"/>
      <protection locked="0" hidden="1"/>
    </xf>
    <xf numFmtId="166" fontId="32" fillId="3" borderId="8" xfId="1" applyNumberFormat="1" applyFont="1" applyFill="1" applyBorder="1" applyAlignment="1" applyProtection="1">
      <alignment vertical="center"/>
      <protection locked="0" hidden="1"/>
    </xf>
    <xf numFmtId="166" fontId="32" fillId="3" borderId="25" xfId="1" applyNumberFormat="1" applyFont="1" applyFill="1" applyBorder="1" applyAlignment="1" applyProtection="1">
      <alignment vertical="center"/>
      <protection locked="0" hidden="1"/>
    </xf>
    <xf numFmtId="43" fontId="5" fillId="3" borderId="22" xfId="1" applyFont="1" applyFill="1" applyBorder="1" applyAlignment="1" applyProtection="1">
      <alignment vertical="center"/>
      <protection hidden="1"/>
    </xf>
    <xf numFmtId="166" fontId="8" fillId="3" borderId="22" xfId="1" applyNumberFormat="1" applyFont="1" applyFill="1" applyBorder="1" applyAlignment="1" applyProtection="1">
      <alignment horizontal="center" vertical="center"/>
      <protection hidden="1"/>
    </xf>
    <xf numFmtId="166" fontId="16" fillId="3" borderId="22" xfId="1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22" xfId="0" applyFont="1" applyFill="1" applyBorder="1" applyAlignment="1" applyProtection="1">
      <alignment vertical="center"/>
      <protection locked="0" hidden="1"/>
    </xf>
    <xf numFmtId="0" fontId="4" fillId="3" borderId="10" xfId="0" applyFont="1" applyFill="1" applyBorder="1" applyAlignment="1" applyProtection="1">
      <alignment vertical="center"/>
      <protection locked="0" hidden="1"/>
    </xf>
    <xf numFmtId="3" fontId="4" fillId="3" borderId="10" xfId="0" applyNumberFormat="1" applyFont="1" applyFill="1" applyBorder="1" applyAlignment="1" applyProtection="1">
      <alignment vertical="center"/>
      <protection locked="0" hidden="1"/>
    </xf>
    <xf numFmtId="166" fontId="8" fillId="0" borderId="10" xfId="1" applyNumberFormat="1" applyFont="1" applyFill="1" applyBorder="1" applyAlignment="1" applyProtection="1">
      <alignment horizontal="center" vertical="center"/>
      <protection hidden="1"/>
    </xf>
    <xf numFmtId="3" fontId="4" fillId="0" borderId="10" xfId="0" applyNumberFormat="1" applyFont="1" applyFill="1" applyBorder="1" applyAlignment="1" applyProtection="1">
      <alignment vertical="center"/>
      <protection locked="0" hidden="1"/>
    </xf>
    <xf numFmtId="3" fontId="8" fillId="3" borderId="10" xfId="0" applyNumberFormat="1" applyFont="1" applyFill="1" applyBorder="1" applyAlignment="1" applyProtection="1">
      <alignment vertical="center"/>
      <protection locked="0" hidden="1"/>
    </xf>
    <xf numFmtId="0" fontId="8" fillId="3" borderId="10" xfId="0" applyFont="1" applyFill="1" applyBorder="1" applyAlignment="1" applyProtection="1">
      <alignment vertical="center"/>
      <protection locked="0" hidden="1"/>
    </xf>
    <xf numFmtId="166" fontId="8" fillId="0" borderId="22" xfId="1" applyNumberFormat="1" applyFont="1" applyFill="1" applyBorder="1" applyAlignment="1" applyProtection="1">
      <alignment vertical="center"/>
      <protection locked="0" hidden="1"/>
    </xf>
    <xf numFmtId="43" fontId="8" fillId="0" borderId="26" xfId="1" applyFont="1" applyFill="1" applyBorder="1" applyAlignment="1" applyProtection="1">
      <alignment vertical="center"/>
      <protection locked="0" hidden="1"/>
    </xf>
    <xf numFmtId="0" fontId="8" fillId="0" borderId="22" xfId="0" applyFont="1" applyFill="1" applyBorder="1" applyAlignment="1" applyProtection="1">
      <alignment vertical="center"/>
      <protection locked="0" hidden="1"/>
    </xf>
    <xf numFmtId="43" fontId="8" fillId="0" borderId="22" xfId="1" applyFont="1" applyFill="1" applyBorder="1" applyAlignment="1" applyProtection="1">
      <alignment vertical="center"/>
      <protection locked="0" hidden="1"/>
    </xf>
    <xf numFmtId="3" fontId="4" fillId="0" borderId="0" xfId="0" applyNumberFormat="1" applyFont="1" applyFill="1" applyBorder="1" applyAlignment="1" applyProtection="1">
      <alignment vertical="center"/>
      <protection locked="0" hidden="1"/>
    </xf>
    <xf numFmtId="0" fontId="8" fillId="2" borderId="10" xfId="0" applyFont="1" applyFill="1" applyBorder="1" applyAlignment="1" applyProtection="1">
      <alignment horizontal="center" vertical="center" wrapText="1"/>
      <protection locked="0" hidden="1"/>
    </xf>
    <xf numFmtId="43" fontId="16" fillId="3" borderId="10" xfId="1" applyFont="1" applyFill="1" applyBorder="1" applyAlignment="1" applyProtection="1">
      <alignment vertical="center" wrapText="1"/>
      <protection locked="0" hidden="1"/>
    </xf>
    <xf numFmtId="43" fontId="5" fillId="3" borderId="11" xfId="1" applyFont="1" applyFill="1" applyBorder="1" applyAlignment="1" applyProtection="1">
      <alignment vertical="center"/>
      <protection locked="0" hidden="1"/>
    </xf>
    <xf numFmtId="43" fontId="30" fillId="3" borderId="10" xfId="1" applyFont="1" applyFill="1" applyBorder="1" applyAlignment="1" applyProtection="1">
      <alignment vertical="center" wrapText="1"/>
      <protection locked="0" hidden="1"/>
    </xf>
    <xf numFmtId="43" fontId="32" fillId="3" borderId="11" xfId="1" applyFont="1" applyFill="1" applyBorder="1" applyAlignment="1" applyProtection="1">
      <alignment vertical="center"/>
      <protection locked="0" hidden="1"/>
    </xf>
    <xf numFmtId="0" fontId="34" fillId="0" borderId="0" xfId="0" applyNumberFormat="1" applyFont="1" applyFill="1" applyBorder="1" applyAlignment="1" applyProtection="1">
      <alignment vertical="center" wrapText="1"/>
      <protection locked="0" hidden="1"/>
    </xf>
    <xf numFmtId="0" fontId="34" fillId="0" borderId="0" xfId="0" applyNumberFormat="1" applyFont="1" applyFill="1" applyAlignment="1" applyProtection="1">
      <alignment vertical="center" wrapText="1"/>
      <protection locked="0" hidden="1"/>
    </xf>
    <xf numFmtId="43" fontId="16" fillId="3" borderId="22" xfId="1" applyFont="1" applyFill="1" applyBorder="1" applyAlignment="1" applyProtection="1">
      <alignment vertical="center" wrapText="1"/>
      <protection locked="0" hidden="1"/>
    </xf>
    <xf numFmtId="43" fontId="5" fillId="3" borderId="27" xfId="1" applyFont="1" applyFill="1" applyBorder="1" applyAlignment="1" applyProtection="1">
      <alignment vertical="center"/>
      <protection locked="0" hidden="1"/>
    </xf>
    <xf numFmtId="43" fontId="5" fillId="0" borderId="11" xfId="1" applyFont="1" applyFill="1" applyBorder="1" applyAlignment="1" applyProtection="1">
      <alignment vertical="center"/>
      <protection locked="0" hidden="1"/>
    </xf>
    <xf numFmtId="0" fontId="8" fillId="3" borderId="0" xfId="0" applyFont="1" applyFill="1" applyBorder="1" applyAlignment="1" applyProtection="1">
      <alignment vertical="center"/>
      <protection hidden="1"/>
    </xf>
    <xf numFmtId="43" fontId="8" fillId="0" borderId="25" xfId="1" applyFont="1" applyFill="1" applyBorder="1" applyAlignment="1" applyProtection="1">
      <alignment vertical="center"/>
      <protection locked="0" hidden="1"/>
    </xf>
    <xf numFmtId="0" fontId="4" fillId="0" borderId="0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35" fillId="0" borderId="0" xfId="0" applyFont="1" applyFill="1" applyBorder="1" applyAlignment="1" applyProtection="1">
      <alignment horizontal="left" vertical="center"/>
      <protection locked="0" hidden="1"/>
    </xf>
    <xf numFmtId="49" fontId="8" fillId="0" borderId="0" xfId="0" applyNumberFormat="1" applyFont="1" applyFill="1" applyBorder="1" applyAlignment="1" applyProtection="1">
      <alignment horizontal="left" vertical="center"/>
      <protection locked="0" hidden="1"/>
    </xf>
    <xf numFmtId="166" fontId="8" fillId="0" borderId="0" xfId="1" applyNumberFormat="1" applyFont="1" applyFill="1" applyBorder="1" applyAlignment="1" applyProtection="1">
      <alignment horizontal="center" vertical="center"/>
      <protection locked="0" hidden="1"/>
    </xf>
    <xf numFmtId="43" fontId="8" fillId="0" borderId="0" xfId="1" applyFont="1" applyFill="1" applyBorder="1" applyAlignment="1" applyProtection="1">
      <alignment vertical="center"/>
      <protection locked="0" hidden="1"/>
    </xf>
    <xf numFmtId="166" fontId="8" fillId="0" borderId="0" xfId="1" applyNumberFormat="1" applyFont="1" applyFill="1" applyBorder="1" applyAlignment="1" applyProtection="1">
      <alignment vertical="center"/>
      <protection locked="0" hidden="1"/>
    </xf>
    <xf numFmtId="1" fontId="36" fillId="0" borderId="0" xfId="0" applyNumberFormat="1" applyFont="1" applyFill="1" applyBorder="1" applyAlignment="1" applyProtection="1">
      <alignment vertical="center"/>
      <protection locked="0" hidden="1"/>
    </xf>
    <xf numFmtId="1" fontId="8" fillId="0" borderId="0" xfId="0" applyNumberFormat="1" applyFont="1" applyFill="1" applyBorder="1" applyAlignment="1" applyProtection="1">
      <alignment horizontal="left" vertical="center"/>
      <protection locked="0" hidden="1"/>
    </xf>
    <xf numFmtId="43" fontId="8" fillId="0" borderId="0" xfId="1" applyFont="1" applyFill="1" applyBorder="1" applyAlignment="1" applyProtection="1">
      <alignment horizontal="center" vertical="center"/>
      <protection locked="0" hidden="1"/>
    </xf>
    <xf numFmtId="0" fontId="8" fillId="0" borderId="0" xfId="0" applyFont="1" applyBorder="1" applyAlignment="1" applyProtection="1">
      <alignment vertical="center"/>
      <protection locked="0" hidden="1"/>
    </xf>
    <xf numFmtId="1" fontId="8" fillId="0" borderId="0" xfId="0" applyNumberFormat="1" applyFont="1" applyFill="1" applyBorder="1" applyAlignment="1" applyProtection="1">
      <alignment vertical="center"/>
      <protection locked="0" hidden="1"/>
    </xf>
    <xf numFmtId="1" fontId="8" fillId="0" borderId="0" xfId="0" applyNumberFormat="1" applyFont="1" applyFill="1" applyBorder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horizontal="right" vertical="center"/>
      <protection locked="0" hidden="1"/>
    </xf>
    <xf numFmtId="43" fontId="4" fillId="0" borderId="0" xfId="1" applyFont="1" applyBorder="1" applyAlignment="1" applyProtection="1">
      <alignment horizontal="center" vertical="center"/>
      <protection locked="0" hidden="1"/>
    </xf>
    <xf numFmtId="43" fontId="8" fillId="0" borderId="0" xfId="1" applyFont="1" applyFill="1" applyBorder="1" applyAlignment="1" applyProtection="1">
      <alignment horizontal="center"/>
      <protection locked="0" hidden="1"/>
    </xf>
    <xf numFmtId="0" fontId="4" fillId="0" borderId="0" xfId="0" applyFont="1" applyBorder="1" applyAlignment="1" applyProtection="1">
      <alignment horizontal="center" vertical="center"/>
      <protection locked="0" hidden="1"/>
    </xf>
    <xf numFmtId="0" fontId="7" fillId="0" borderId="0" xfId="0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 hidden="1"/>
    </xf>
    <xf numFmtId="165" fontId="15" fillId="2" borderId="10" xfId="0" applyNumberFormat="1" applyFont="1" applyFill="1" applyBorder="1" applyAlignment="1">
      <alignment horizontal="center" vertical="center"/>
    </xf>
    <xf numFmtId="15" fontId="7" fillId="0" borderId="10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168" fontId="10" fillId="3" borderId="10" xfId="1" applyNumberFormat="1" applyFont="1" applyFill="1" applyBorder="1" applyAlignment="1" applyProtection="1">
      <alignment horizontal="center" vertical="center" wrapText="1"/>
      <protection hidden="1"/>
    </xf>
    <xf numFmtId="168" fontId="38" fillId="3" borderId="9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15" fontId="12" fillId="0" borderId="10" xfId="0" applyNumberFormat="1" applyFont="1" applyFill="1" applyBorder="1" applyAlignment="1">
      <alignment horizontal="center" vertical="center"/>
    </xf>
    <xf numFmtId="168" fontId="38" fillId="0" borderId="9" xfId="1" applyNumberFormat="1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168" fontId="10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37" fillId="0" borderId="10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9" fontId="15" fillId="2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  <xf numFmtId="0" fontId="40" fillId="0" borderId="10" xfId="3" applyFill="1" applyBorder="1" applyAlignment="1" applyProtection="1">
      <alignment horizontal="center" vertical="center"/>
    </xf>
    <xf numFmtId="1" fontId="7" fillId="0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0" fontId="41" fillId="3" borderId="10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center" vertical="center"/>
    </xf>
    <xf numFmtId="0" fontId="42" fillId="0" borderId="10" xfId="3" applyFont="1" applyFill="1" applyBorder="1" applyAlignment="1" applyProtection="1">
      <alignment horizontal="center" vertical="center"/>
    </xf>
    <xf numFmtId="0" fontId="10" fillId="0" borderId="10" xfId="1" applyNumberFormat="1" applyFont="1" applyFill="1" applyBorder="1" applyAlignment="1" applyProtection="1">
      <alignment horizontal="center" vertical="center"/>
      <protection hidden="1"/>
    </xf>
    <xf numFmtId="170" fontId="38" fillId="3" borderId="10" xfId="0" applyNumberFormat="1" applyFont="1" applyFill="1" applyBorder="1" applyAlignment="1">
      <alignment horizontal="center"/>
    </xf>
    <xf numFmtId="0" fontId="43" fillId="0" borderId="10" xfId="0" applyFont="1" applyFill="1" applyBorder="1" applyAlignment="1">
      <alignment horizontal="center"/>
    </xf>
    <xf numFmtId="1" fontId="0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 vertical="center"/>
    </xf>
    <xf numFmtId="0" fontId="40" fillId="0" borderId="10" xfId="3" applyNumberFormat="1" applyFill="1" applyBorder="1" applyAlignment="1" applyProtection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4" fillId="0" borderId="10" xfId="3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43" fontId="7" fillId="0" borderId="10" xfId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43" fontId="7" fillId="0" borderId="12" xfId="1" applyFont="1" applyFill="1" applyBorder="1" applyAlignment="1">
      <alignment horizontal="center" vertical="center"/>
    </xf>
    <xf numFmtId="0" fontId="39" fillId="0" borderId="10" xfId="0" quotePrefix="1" applyFont="1" applyFill="1" applyBorder="1" applyAlignment="1">
      <alignment horizontal="center"/>
    </xf>
    <xf numFmtId="43" fontId="0" fillId="0" borderId="10" xfId="1" quotePrefix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3" fillId="3" borderId="0" xfId="0" applyFont="1" applyFill="1" applyAlignment="1">
      <alignment horizontal="center"/>
    </xf>
    <xf numFmtId="43" fontId="13" fillId="3" borderId="10" xfId="1" applyFont="1" applyFill="1" applyBorder="1" applyAlignment="1">
      <alignment horizontal="center"/>
    </xf>
    <xf numFmtId="0" fontId="17" fillId="0" borderId="0" xfId="0" applyFont="1" applyAlignment="1"/>
    <xf numFmtId="169" fontId="2" fillId="0" borderId="1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0" fillId="0" borderId="8" xfId="0" applyFill="1" applyBorder="1" applyAlignment="1" applyProtection="1">
      <alignment horizontal="center"/>
      <protection locked="0" hidden="1"/>
    </xf>
    <xf numFmtId="0" fontId="0" fillId="0" borderId="9" xfId="0" applyFill="1" applyBorder="1" applyAlignment="1" applyProtection="1">
      <alignment horizontal="center"/>
      <protection locked="0" hidden="1"/>
    </xf>
    <xf numFmtId="0" fontId="0" fillId="0" borderId="12" xfId="0" applyFill="1" applyBorder="1" applyAlignment="1" applyProtection="1">
      <alignment horizontal="center"/>
      <protection locked="0" hidden="1"/>
    </xf>
    <xf numFmtId="0" fontId="0" fillId="0" borderId="8" xfId="0" applyFont="1" applyFill="1" applyBorder="1" applyAlignment="1" applyProtection="1">
      <alignment horizontal="center"/>
      <protection locked="0" hidden="1"/>
    </xf>
    <xf numFmtId="0" fontId="0" fillId="0" borderId="6" xfId="0" applyFont="1" applyFill="1" applyBorder="1" applyAlignment="1" applyProtection="1">
      <alignment horizontal="center"/>
      <protection locked="0" hidden="1"/>
    </xf>
    <xf numFmtId="0" fontId="2" fillId="0" borderId="7" xfId="0" applyFont="1" applyFill="1" applyBorder="1" applyAlignment="1" applyProtection="1">
      <alignment horizontal="center"/>
      <protection locked="0" hidden="1"/>
    </xf>
    <xf numFmtId="0" fontId="2" fillId="0" borderId="10" xfId="0" applyFont="1" applyFill="1" applyBorder="1" applyAlignment="1" applyProtection="1">
      <alignment horizontal="center"/>
      <protection locked="0" hidden="1"/>
    </xf>
    <xf numFmtId="0" fontId="2" fillId="0" borderId="11" xfId="0" applyFont="1" applyFill="1" applyBorder="1" applyAlignment="1" applyProtection="1">
      <alignment horizontal="center"/>
      <protection locked="0" hidden="1"/>
    </xf>
    <xf numFmtId="0" fontId="2" fillId="0" borderId="14" xfId="0" applyFont="1" applyFill="1" applyBorder="1" applyAlignment="1" applyProtection="1">
      <alignment horizontal="center"/>
      <protection locked="0" hidden="1"/>
    </xf>
    <xf numFmtId="0" fontId="2" fillId="0" borderId="9" xfId="0" applyFont="1" applyFill="1" applyBorder="1" applyAlignment="1" applyProtection="1">
      <alignment horizontal="center"/>
      <protection locked="0" hidden="1"/>
    </xf>
    <xf numFmtId="0" fontId="2" fillId="0" borderId="8" xfId="0" applyFont="1" applyFill="1" applyBorder="1" applyAlignment="1" applyProtection="1">
      <alignment horizontal="center"/>
      <protection locked="0" hidden="1"/>
    </xf>
    <xf numFmtId="0" fontId="2" fillId="0" borderId="12" xfId="0" applyFont="1" applyFill="1" applyBorder="1" applyAlignment="1" applyProtection="1">
      <alignment horizontal="center"/>
      <protection locked="0" hidden="1"/>
    </xf>
    <xf numFmtId="0" fontId="2" fillId="0" borderId="15" xfId="0" applyFont="1" applyFill="1" applyBorder="1" applyAlignment="1" applyProtection="1">
      <alignment horizontal="center"/>
      <protection locked="0" hidden="1"/>
    </xf>
    <xf numFmtId="166" fontId="0" fillId="0" borderId="8" xfId="1" applyNumberFormat="1" applyFont="1" applyFill="1" applyBorder="1" applyAlignment="1" applyProtection="1">
      <alignment horizontal="center"/>
      <protection locked="0" hidden="1"/>
    </xf>
    <xf numFmtId="166" fontId="0" fillId="0" borderId="9" xfId="1" applyNumberFormat="1" applyFont="1" applyFill="1" applyBorder="1" applyAlignment="1" applyProtection="1">
      <alignment horizontal="center"/>
      <protection locked="0" hidden="1"/>
    </xf>
    <xf numFmtId="0" fontId="0" fillId="0" borderId="8" xfId="0" applyFill="1" applyBorder="1" applyAlignment="1" applyProtection="1">
      <alignment horizontal="center" wrapText="1"/>
      <protection locked="0" hidden="1"/>
    </xf>
    <xf numFmtId="0" fontId="0" fillId="0" borderId="9" xfId="0" applyFill="1" applyBorder="1" applyAlignment="1" applyProtection="1">
      <alignment horizontal="center" wrapText="1"/>
      <protection locked="0" hidden="1"/>
    </xf>
    <xf numFmtId="0" fontId="0" fillId="0" borderId="8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43" fontId="0" fillId="0" borderId="8" xfId="1" applyFont="1" applyFill="1" applyBorder="1" applyAlignment="1" applyProtection="1">
      <alignment horizontal="center"/>
      <protection locked="0" hidden="1"/>
    </xf>
    <xf numFmtId="43" fontId="0" fillId="0" borderId="9" xfId="1" applyFont="1" applyFill="1" applyBorder="1" applyAlignment="1" applyProtection="1">
      <alignment horizontal="center"/>
      <protection locked="0" hidden="1"/>
    </xf>
    <xf numFmtId="0" fontId="0" fillId="0" borderId="7" xfId="0" applyFill="1" applyBorder="1" applyAlignment="1" applyProtection="1">
      <alignment horizontal="left"/>
      <protection locked="0" hidden="1"/>
    </xf>
    <xf numFmtId="0" fontId="0" fillId="0" borderId="10" xfId="0" applyFill="1" applyBorder="1" applyAlignment="1" applyProtection="1">
      <alignment horizontal="left"/>
      <protection locked="0" hidden="1"/>
    </xf>
    <xf numFmtId="0" fontId="0" fillId="0" borderId="11" xfId="0" applyFill="1" applyBorder="1" applyAlignment="1" applyProtection="1">
      <alignment horizontal="left"/>
      <protection locked="0" hidden="1"/>
    </xf>
    <xf numFmtId="0" fontId="1" fillId="0" borderId="1" xfId="0" applyFont="1" applyFill="1" applyBorder="1" applyAlignment="1" applyProtection="1">
      <alignment horizontal="center" vertical="center"/>
      <protection locked="0" hidden="1"/>
    </xf>
    <xf numFmtId="0" fontId="1" fillId="0" borderId="2" xfId="0" applyFont="1" applyFill="1" applyBorder="1" applyAlignment="1" applyProtection="1">
      <alignment horizontal="center" vertical="center"/>
      <protection locked="0" hidden="1"/>
    </xf>
    <xf numFmtId="0" fontId="1" fillId="0" borderId="3" xfId="0" applyFont="1" applyFill="1" applyBorder="1" applyAlignment="1" applyProtection="1">
      <alignment horizontal="center" vertical="center"/>
      <protection locked="0" hidden="1"/>
    </xf>
    <xf numFmtId="0" fontId="1" fillId="0" borderId="4" xfId="0" applyFont="1" applyFill="1" applyBorder="1" applyAlignment="1" applyProtection="1">
      <alignment horizontal="center" vertical="center"/>
      <protection locked="0" hidden="1"/>
    </xf>
    <xf numFmtId="0" fontId="1" fillId="0" borderId="5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Fill="1" applyBorder="1" applyAlignment="1" applyProtection="1">
      <alignment horizontal="center" vertical="center"/>
      <protection locked="0" hidden="1"/>
    </xf>
  </cellXfs>
  <cellStyles count="4">
    <cellStyle name="Comma" xfId="1" builtinId="3"/>
    <cellStyle name="Comma [0]" xfId="2" builtinId="6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noThreeD="1"/>
</file>

<file path=xl/ctrlProps/ctrlProp10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Radio" noThreeD="1"/>
</file>

<file path=xl/ctrlProps/ctrlProp14.xml><?xml version="1.0" encoding="utf-8"?>
<formControlPr xmlns="http://schemas.microsoft.com/office/spreadsheetml/2009/9/main" objectType="Radio" noThreeD="1"/>
</file>

<file path=xl/ctrlProps/ctrlProp15.xml><?xml version="1.0" encoding="utf-8"?>
<formControlPr xmlns="http://schemas.microsoft.com/office/spreadsheetml/2009/9/main" objectType="Radio" noThreeD="1"/>
</file>

<file path=xl/ctrlProps/ctrlProp16.xml><?xml version="1.0" encoding="utf-8"?>
<formControlPr xmlns="http://schemas.microsoft.com/office/spreadsheetml/2009/9/main" objectType="Radio" noThreeD="1"/>
</file>

<file path=xl/ctrlProps/ctrlProp17.xml><?xml version="1.0" encoding="utf-8"?>
<formControlPr xmlns="http://schemas.microsoft.com/office/spreadsheetml/2009/9/main" objectType="Radio" noThreeD="1"/>
</file>

<file path=xl/ctrlProps/ctrlProp18.xml><?xml version="1.0" encoding="utf-8"?>
<formControlPr xmlns="http://schemas.microsoft.com/office/spreadsheetml/2009/9/main" objectType="Radio" noThreeD="1"/>
</file>

<file path=xl/ctrlProps/ctrlProp19.xml><?xml version="1.0" encoding="utf-8"?>
<formControlPr xmlns="http://schemas.microsoft.com/office/spreadsheetml/2009/9/main" objectType="Radio" noThreeD="1"/>
</file>

<file path=xl/ctrlProps/ctrlProp2.xml><?xml version="1.0" encoding="utf-8"?>
<formControlPr xmlns="http://schemas.microsoft.com/office/spreadsheetml/2009/9/main" objectType="Radio" noThreeD="1"/>
</file>

<file path=xl/ctrlProps/ctrlProp20.xml><?xml version="1.0" encoding="utf-8"?>
<formControlPr xmlns="http://schemas.microsoft.com/office/spreadsheetml/2009/9/main" objectType="Radio" noThreeD="1"/>
</file>

<file path=xl/ctrlProps/ctrlProp21.xml><?xml version="1.0" encoding="utf-8"?>
<formControlPr xmlns="http://schemas.microsoft.com/office/spreadsheetml/2009/9/main" objectType="Radio" noThreeD="1"/>
</file>

<file path=xl/ctrlProps/ctrlProp22.xml><?xml version="1.0" encoding="utf-8"?>
<formControlPr xmlns="http://schemas.microsoft.com/office/spreadsheetml/2009/9/main" objectType="Radio" noThreeD="1"/>
</file>

<file path=xl/ctrlProps/ctrlProp23.xml><?xml version="1.0" encoding="utf-8"?>
<formControlPr xmlns="http://schemas.microsoft.com/office/spreadsheetml/2009/9/main" objectType="Radio" noThreeD="1"/>
</file>

<file path=xl/ctrlProps/ctrlProp24.xml><?xml version="1.0" encoding="utf-8"?>
<formControlPr xmlns="http://schemas.microsoft.com/office/spreadsheetml/2009/9/main" objectType="Radio" noThreeD="1"/>
</file>

<file path=xl/ctrlProps/ctrlProp25.xml><?xml version="1.0" encoding="utf-8"?>
<formControlPr xmlns="http://schemas.microsoft.com/office/spreadsheetml/2009/9/main" objectType="Radio" noThreeD="1"/>
</file>

<file path=xl/ctrlProps/ctrlProp26.xml><?xml version="1.0" encoding="utf-8"?>
<formControlPr xmlns="http://schemas.microsoft.com/office/spreadsheetml/2009/9/main" objectType="Radio" noThreeD="1"/>
</file>

<file path=xl/ctrlProps/ctrlProp27.xml><?xml version="1.0" encoding="utf-8"?>
<formControlPr xmlns="http://schemas.microsoft.com/office/spreadsheetml/2009/9/main" objectType="Radio" noThreeD="1"/>
</file>

<file path=xl/ctrlProps/ctrlProp28.xml><?xml version="1.0" encoding="utf-8"?>
<formControlPr xmlns="http://schemas.microsoft.com/office/spreadsheetml/2009/9/main" objectType="Radio" noThreeD="1"/>
</file>

<file path=xl/ctrlProps/ctrlProp29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noThreeD="1"/>
</file>

<file path=xl/ctrlProps/ctrlProp30.xml><?xml version="1.0" encoding="utf-8"?>
<formControlPr xmlns="http://schemas.microsoft.com/office/spreadsheetml/2009/9/main" objectType="Radio" noThreeD="1"/>
</file>

<file path=xl/ctrlProps/ctrlProp31.xml><?xml version="1.0" encoding="utf-8"?>
<formControlPr xmlns="http://schemas.microsoft.com/office/spreadsheetml/2009/9/main" objectType="Radio" noThreeD="1"/>
</file>

<file path=xl/ctrlProps/ctrlProp32.xml><?xml version="1.0" encoding="utf-8"?>
<formControlPr xmlns="http://schemas.microsoft.com/office/spreadsheetml/2009/9/main" objectType="Radio" noThreeD="1"/>
</file>

<file path=xl/ctrlProps/ctrlProp33.xml><?xml version="1.0" encoding="utf-8"?>
<formControlPr xmlns="http://schemas.microsoft.com/office/spreadsheetml/2009/9/main" objectType="Radio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noThreeD="1"/>
</file>

<file path=xl/ctrlProps/ctrlProp36.xml><?xml version="1.0" encoding="utf-8"?>
<formControlPr xmlns="http://schemas.microsoft.com/office/spreadsheetml/2009/9/main" objectType="Radio" noThreeD="1"/>
</file>

<file path=xl/ctrlProps/ctrlProp37.xml><?xml version="1.0" encoding="utf-8"?>
<formControlPr xmlns="http://schemas.microsoft.com/office/spreadsheetml/2009/9/main" objectType="Radio" noThreeD="1"/>
</file>

<file path=xl/ctrlProps/ctrlProp38.xml><?xml version="1.0" encoding="utf-8"?>
<formControlPr xmlns="http://schemas.microsoft.com/office/spreadsheetml/2009/9/main" objectType="Radio" noThreeD="1"/>
</file>

<file path=xl/ctrlProps/ctrlProp39.xml><?xml version="1.0" encoding="utf-8"?>
<formControlPr xmlns="http://schemas.microsoft.com/office/spreadsheetml/2009/9/main" objectType="Radio" noThreeD="1"/>
</file>

<file path=xl/ctrlProps/ctrlProp4.xml><?xml version="1.0" encoding="utf-8"?>
<formControlPr xmlns="http://schemas.microsoft.com/office/spreadsheetml/2009/9/main" objectType="Radio" noThreeD="1"/>
</file>

<file path=xl/ctrlProps/ctrlProp40.xml><?xml version="1.0" encoding="utf-8"?>
<formControlPr xmlns="http://schemas.microsoft.com/office/spreadsheetml/2009/9/main" objectType="Radio" noThreeD="1"/>
</file>

<file path=xl/ctrlProps/ctrlProp41.xml><?xml version="1.0" encoding="utf-8"?>
<formControlPr xmlns="http://schemas.microsoft.com/office/spreadsheetml/2009/9/main" objectType="Radio" noThreeD="1"/>
</file>

<file path=xl/ctrlProps/ctrlProp42.xml><?xml version="1.0" encoding="utf-8"?>
<formControlPr xmlns="http://schemas.microsoft.com/office/spreadsheetml/2009/9/main" objectType="Radio" noThreeD="1"/>
</file>

<file path=xl/ctrlProps/ctrlProp43.xml><?xml version="1.0" encoding="utf-8"?>
<formControlPr xmlns="http://schemas.microsoft.com/office/spreadsheetml/2009/9/main" objectType="Radio" noThreeD="1"/>
</file>

<file path=xl/ctrlProps/ctrlProp44.xml><?xml version="1.0" encoding="utf-8"?>
<formControlPr xmlns="http://schemas.microsoft.com/office/spreadsheetml/2009/9/main" objectType="Radio" noThreeD="1"/>
</file>

<file path=xl/ctrlProps/ctrlProp45.xml><?xml version="1.0" encoding="utf-8"?>
<formControlPr xmlns="http://schemas.microsoft.com/office/spreadsheetml/2009/9/main" objectType="Radio" noThreeD="1"/>
</file>

<file path=xl/ctrlProps/ctrlProp46.xml><?xml version="1.0" encoding="utf-8"?>
<formControlPr xmlns="http://schemas.microsoft.com/office/spreadsheetml/2009/9/main" objectType="Radio" noThreeD="1"/>
</file>

<file path=xl/ctrlProps/ctrlProp47.xml><?xml version="1.0" encoding="utf-8"?>
<formControlPr xmlns="http://schemas.microsoft.com/office/spreadsheetml/2009/9/main" objectType="Radio" noThreeD="1"/>
</file>

<file path=xl/ctrlProps/ctrlProp48.xml><?xml version="1.0" encoding="utf-8"?>
<formControlPr xmlns="http://schemas.microsoft.com/office/spreadsheetml/2009/9/main" objectType="Radio" noThreeD="1"/>
</file>

<file path=xl/ctrlProps/ctrlProp49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noThreeD="1"/>
</file>

<file path=xl/ctrlProps/ctrlProp50.xml><?xml version="1.0" encoding="utf-8"?>
<formControlPr xmlns="http://schemas.microsoft.com/office/spreadsheetml/2009/9/main" objectType="Radio" noThreeD="1"/>
</file>

<file path=xl/ctrlProps/ctrlProp51.xml><?xml version="1.0" encoding="utf-8"?>
<formControlPr xmlns="http://schemas.microsoft.com/office/spreadsheetml/2009/9/main" objectType="Radio" noThreeD="1"/>
</file>

<file path=xl/ctrlProps/ctrlProp6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Radio" noThreeD="1"/>
</file>

<file path=xl/ctrlProps/ctrlProp8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Radio" checked="Checked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28575</xdr:rowOff>
    </xdr:from>
    <xdr:to>
      <xdr:col>0</xdr:col>
      <xdr:colOff>0</xdr:colOff>
      <xdr:row>51</xdr:row>
      <xdr:rowOff>142875</xdr:rowOff>
    </xdr:to>
    <xdr:sp macro="" textlink="">
      <xdr:nvSpPr>
        <xdr:cNvPr id="2" name="Rectangle 1"/>
        <xdr:cNvSpPr/>
      </xdr:nvSpPr>
      <xdr:spPr>
        <a:xfrm>
          <a:off x="0" y="11549380"/>
          <a:ext cx="0" cy="495300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outerShdw blurRad="50800" dist="50800" dir="5400000" algn="ctr" rotWithShape="0">
            <a:srgbClr val="000000"/>
          </a:outerShdw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>
              <a:solidFill>
                <a:schemeClr val="tx1"/>
              </a:solidFill>
            </a:rPr>
            <a:t>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3</xdr:row>
      <xdr:rowOff>19050</xdr:rowOff>
    </xdr:from>
    <xdr:to>
      <xdr:col>6</xdr:col>
      <xdr:colOff>1104900</xdr:colOff>
      <xdr:row>4</xdr:row>
      <xdr:rowOff>180976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7372350" y="6000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36</xdr:row>
      <xdr:rowOff>19050</xdr:rowOff>
    </xdr:from>
    <xdr:to>
      <xdr:col>6</xdr:col>
      <xdr:colOff>1104900</xdr:colOff>
      <xdr:row>37</xdr:row>
      <xdr:rowOff>180976</xdr:rowOff>
    </xdr:to>
    <xdr:sp macro="" textlink="">
      <xdr:nvSpPr>
        <xdr:cNvPr id="3" name="Rectangle 2">
          <a:hlinkClick xmlns:r="http://schemas.openxmlformats.org/officeDocument/2006/relationships" r:id="rId1"/>
        </xdr:cNvPr>
        <xdr:cNvSpPr/>
      </xdr:nvSpPr>
      <xdr:spPr>
        <a:xfrm>
          <a:off x="7372350" y="69056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71</xdr:row>
      <xdr:rowOff>19050</xdr:rowOff>
    </xdr:from>
    <xdr:to>
      <xdr:col>6</xdr:col>
      <xdr:colOff>1104900</xdr:colOff>
      <xdr:row>72</xdr:row>
      <xdr:rowOff>180976</xdr:rowOff>
    </xdr:to>
    <xdr:sp macro="" textlink="">
      <xdr:nvSpPr>
        <xdr:cNvPr id="4" name="Rectangle 3">
          <a:hlinkClick xmlns:r="http://schemas.openxmlformats.org/officeDocument/2006/relationships" r:id="rId1"/>
        </xdr:cNvPr>
        <xdr:cNvSpPr/>
      </xdr:nvSpPr>
      <xdr:spPr>
        <a:xfrm>
          <a:off x="7372350" y="13592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104</xdr:row>
      <xdr:rowOff>19050</xdr:rowOff>
    </xdr:from>
    <xdr:to>
      <xdr:col>6</xdr:col>
      <xdr:colOff>1104900</xdr:colOff>
      <xdr:row>105</xdr:row>
      <xdr:rowOff>180976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7372350" y="198977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104775</xdr:rowOff>
        </xdr:from>
        <xdr:to>
          <xdr:col>1</xdr:col>
          <xdr:colOff>581025</xdr:colOff>
          <xdr:row>11</xdr:row>
          <xdr:rowOff>66675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9</xdr:row>
          <xdr:rowOff>66675</xdr:rowOff>
        </xdr:from>
        <xdr:to>
          <xdr:col>6</xdr:col>
          <xdr:colOff>123825</xdr:colOff>
          <xdr:row>11</xdr:row>
          <xdr:rowOff>104775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66675</xdr:rowOff>
        </xdr:from>
        <xdr:to>
          <xdr:col>3</xdr:col>
          <xdr:colOff>904875</xdr:colOff>
          <xdr:row>11</xdr:row>
          <xdr:rowOff>104775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</xdr:row>
          <xdr:rowOff>104775</xdr:rowOff>
        </xdr:from>
        <xdr:to>
          <xdr:col>1</xdr:col>
          <xdr:colOff>581025</xdr:colOff>
          <xdr:row>44</xdr:row>
          <xdr:rowOff>66675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42</xdr:row>
          <xdr:rowOff>66675</xdr:rowOff>
        </xdr:from>
        <xdr:to>
          <xdr:col>6</xdr:col>
          <xdr:colOff>123825</xdr:colOff>
          <xdr:row>44</xdr:row>
          <xdr:rowOff>104775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66675</xdr:rowOff>
        </xdr:from>
        <xdr:to>
          <xdr:col>3</xdr:col>
          <xdr:colOff>904875</xdr:colOff>
          <xdr:row>44</xdr:row>
          <xdr:rowOff>104775</xdr:rowOff>
        </xdr:to>
        <xdr:sp macro="" textlink="">
          <xdr:nvSpPr>
            <xdr:cNvPr id="3078" name="Option 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77</xdr:row>
          <xdr:rowOff>104775</xdr:rowOff>
        </xdr:from>
        <xdr:to>
          <xdr:col>1</xdr:col>
          <xdr:colOff>581025</xdr:colOff>
          <xdr:row>79</xdr:row>
          <xdr:rowOff>66675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77</xdr:row>
          <xdr:rowOff>66675</xdr:rowOff>
        </xdr:from>
        <xdr:to>
          <xdr:col>6</xdr:col>
          <xdr:colOff>123825</xdr:colOff>
          <xdr:row>79</xdr:row>
          <xdr:rowOff>104775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66675</xdr:rowOff>
        </xdr:from>
        <xdr:to>
          <xdr:col>3</xdr:col>
          <xdr:colOff>904875</xdr:colOff>
          <xdr:row>79</xdr:row>
          <xdr:rowOff>104775</xdr:rowOff>
        </xdr:to>
        <xdr:sp macro="" textlink="">
          <xdr:nvSpPr>
            <xdr:cNvPr id="3081" name="Option Button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104775</xdr:rowOff>
        </xdr:from>
        <xdr:to>
          <xdr:col>1</xdr:col>
          <xdr:colOff>581025</xdr:colOff>
          <xdr:row>112</xdr:row>
          <xdr:rowOff>66675</xdr:rowOff>
        </xdr:to>
        <xdr:sp macro="" textlink="">
          <xdr:nvSpPr>
            <xdr:cNvPr id="3082" name="Option 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110</xdr:row>
          <xdr:rowOff>66675</xdr:rowOff>
        </xdr:from>
        <xdr:to>
          <xdr:col>6</xdr:col>
          <xdr:colOff>123825</xdr:colOff>
          <xdr:row>112</xdr:row>
          <xdr:rowOff>104775</xdr:rowOff>
        </xdr:to>
        <xdr:sp macro="" textlink="">
          <xdr:nvSpPr>
            <xdr:cNvPr id="3083" name="Option Button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66675</xdr:rowOff>
        </xdr:from>
        <xdr:to>
          <xdr:col>3</xdr:col>
          <xdr:colOff>904875</xdr:colOff>
          <xdr:row>112</xdr:row>
          <xdr:rowOff>104775</xdr:rowOff>
        </xdr:to>
        <xdr:sp macro="" textlink="">
          <xdr:nvSpPr>
            <xdr:cNvPr id="3084" name="Option Button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</xdr:row>
      <xdr:rowOff>19050</xdr:rowOff>
    </xdr:from>
    <xdr:to>
      <xdr:col>6</xdr:col>
      <xdr:colOff>1104900</xdr:colOff>
      <xdr:row>4</xdr:row>
      <xdr:rowOff>180976</xdr:rowOff>
    </xdr:to>
    <xdr:sp macro="" textlink="">
      <xdr:nvSpPr>
        <xdr:cNvPr id="18" name="Rectangle 17">
          <a:hlinkClick xmlns:r="http://schemas.openxmlformats.org/officeDocument/2006/relationships" r:id="rId1"/>
        </xdr:cNvPr>
        <xdr:cNvSpPr/>
      </xdr:nvSpPr>
      <xdr:spPr>
        <a:xfrm>
          <a:off x="7372350" y="6000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36</xdr:row>
      <xdr:rowOff>19050</xdr:rowOff>
    </xdr:from>
    <xdr:to>
      <xdr:col>6</xdr:col>
      <xdr:colOff>1104900</xdr:colOff>
      <xdr:row>37</xdr:row>
      <xdr:rowOff>180976</xdr:rowOff>
    </xdr:to>
    <xdr:sp macro="" textlink="">
      <xdr:nvSpPr>
        <xdr:cNvPr id="19" name="Rectangle 18">
          <a:hlinkClick xmlns:r="http://schemas.openxmlformats.org/officeDocument/2006/relationships" r:id="rId1"/>
        </xdr:cNvPr>
        <xdr:cNvSpPr/>
      </xdr:nvSpPr>
      <xdr:spPr>
        <a:xfrm>
          <a:off x="7372350" y="69056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71</xdr:row>
      <xdr:rowOff>19050</xdr:rowOff>
    </xdr:from>
    <xdr:to>
      <xdr:col>6</xdr:col>
      <xdr:colOff>1104900</xdr:colOff>
      <xdr:row>72</xdr:row>
      <xdr:rowOff>180976</xdr:rowOff>
    </xdr:to>
    <xdr:sp macro="" textlink="">
      <xdr:nvSpPr>
        <xdr:cNvPr id="20" name="Rectangle 19">
          <a:hlinkClick xmlns:r="http://schemas.openxmlformats.org/officeDocument/2006/relationships" r:id="rId1"/>
        </xdr:cNvPr>
        <xdr:cNvSpPr/>
      </xdr:nvSpPr>
      <xdr:spPr>
        <a:xfrm>
          <a:off x="7372350" y="13592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104</xdr:row>
      <xdr:rowOff>19050</xdr:rowOff>
    </xdr:from>
    <xdr:to>
      <xdr:col>6</xdr:col>
      <xdr:colOff>1104900</xdr:colOff>
      <xdr:row>105</xdr:row>
      <xdr:rowOff>180976</xdr:rowOff>
    </xdr:to>
    <xdr:sp macro="" textlink="">
      <xdr:nvSpPr>
        <xdr:cNvPr id="21" name="Rectangle 20">
          <a:hlinkClick xmlns:r="http://schemas.openxmlformats.org/officeDocument/2006/relationships" r:id="rId1"/>
        </xdr:cNvPr>
        <xdr:cNvSpPr/>
      </xdr:nvSpPr>
      <xdr:spPr>
        <a:xfrm>
          <a:off x="7372350" y="198977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137</xdr:row>
      <xdr:rowOff>19050</xdr:rowOff>
    </xdr:from>
    <xdr:to>
      <xdr:col>6</xdr:col>
      <xdr:colOff>1104900</xdr:colOff>
      <xdr:row>138</xdr:row>
      <xdr:rowOff>180976</xdr:rowOff>
    </xdr:to>
    <xdr:sp macro="" textlink="">
      <xdr:nvSpPr>
        <xdr:cNvPr id="22" name="Rectangle 21">
          <a:hlinkClick xmlns:r="http://schemas.openxmlformats.org/officeDocument/2006/relationships" r:id="rId1"/>
        </xdr:cNvPr>
        <xdr:cNvSpPr/>
      </xdr:nvSpPr>
      <xdr:spPr>
        <a:xfrm>
          <a:off x="7372350" y="26203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143</xdr:row>
          <xdr:rowOff>104775</xdr:rowOff>
        </xdr:from>
        <xdr:to>
          <xdr:col>1</xdr:col>
          <xdr:colOff>581025</xdr:colOff>
          <xdr:row>145</xdr:row>
          <xdr:rowOff>76200</xdr:rowOff>
        </xdr:to>
        <xdr:sp macro="" textlink="">
          <xdr:nvSpPr>
            <xdr:cNvPr id="3085" name="Option Button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143</xdr:row>
          <xdr:rowOff>66675</xdr:rowOff>
        </xdr:from>
        <xdr:to>
          <xdr:col>6</xdr:col>
          <xdr:colOff>123825</xdr:colOff>
          <xdr:row>145</xdr:row>
          <xdr:rowOff>123825</xdr:rowOff>
        </xdr:to>
        <xdr:sp macro="" textlink="">
          <xdr:nvSpPr>
            <xdr:cNvPr id="3086" name="Option 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143</xdr:row>
          <xdr:rowOff>66675</xdr:rowOff>
        </xdr:from>
        <xdr:to>
          <xdr:col>3</xdr:col>
          <xdr:colOff>904875</xdr:colOff>
          <xdr:row>145</xdr:row>
          <xdr:rowOff>123825</xdr:rowOff>
        </xdr:to>
        <xdr:sp macro="" textlink="">
          <xdr:nvSpPr>
            <xdr:cNvPr id="3087" name="Option 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137</xdr:row>
      <xdr:rowOff>19050</xdr:rowOff>
    </xdr:from>
    <xdr:to>
      <xdr:col>6</xdr:col>
      <xdr:colOff>1104900</xdr:colOff>
      <xdr:row>138</xdr:row>
      <xdr:rowOff>180976</xdr:rowOff>
    </xdr:to>
    <xdr:sp macro="" textlink="">
      <xdr:nvSpPr>
        <xdr:cNvPr id="26" name="Rectangle 25">
          <a:hlinkClick xmlns:r="http://schemas.openxmlformats.org/officeDocument/2006/relationships" r:id="rId1"/>
        </xdr:cNvPr>
        <xdr:cNvSpPr/>
      </xdr:nvSpPr>
      <xdr:spPr>
        <a:xfrm>
          <a:off x="7372350" y="26203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172</xdr:row>
      <xdr:rowOff>19050</xdr:rowOff>
    </xdr:from>
    <xdr:to>
      <xdr:col>6</xdr:col>
      <xdr:colOff>1104900</xdr:colOff>
      <xdr:row>173</xdr:row>
      <xdr:rowOff>180976</xdr:rowOff>
    </xdr:to>
    <xdr:sp macro="" textlink="">
      <xdr:nvSpPr>
        <xdr:cNvPr id="27" name="Rectangle 26">
          <a:hlinkClick xmlns:r="http://schemas.openxmlformats.org/officeDocument/2006/relationships" r:id="rId1"/>
        </xdr:cNvPr>
        <xdr:cNvSpPr/>
      </xdr:nvSpPr>
      <xdr:spPr>
        <a:xfrm>
          <a:off x="7372350" y="328898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178</xdr:row>
          <xdr:rowOff>104775</xdr:rowOff>
        </xdr:from>
        <xdr:to>
          <xdr:col>1</xdr:col>
          <xdr:colOff>581025</xdr:colOff>
          <xdr:row>180</xdr:row>
          <xdr:rowOff>76200</xdr:rowOff>
        </xdr:to>
        <xdr:sp macro="" textlink="">
          <xdr:nvSpPr>
            <xdr:cNvPr id="3088" name="Option 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178</xdr:row>
          <xdr:rowOff>66675</xdr:rowOff>
        </xdr:from>
        <xdr:to>
          <xdr:col>6</xdr:col>
          <xdr:colOff>123825</xdr:colOff>
          <xdr:row>180</xdr:row>
          <xdr:rowOff>123825</xdr:rowOff>
        </xdr:to>
        <xdr:sp macro="" textlink="">
          <xdr:nvSpPr>
            <xdr:cNvPr id="3089" name="Option Button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178</xdr:row>
          <xdr:rowOff>66675</xdr:rowOff>
        </xdr:from>
        <xdr:to>
          <xdr:col>3</xdr:col>
          <xdr:colOff>904875</xdr:colOff>
          <xdr:row>180</xdr:row>
          <xdr:rowOff>123825</xdr:rowOff>
        </xdr:to>
        <xdr:sp macro="" textlink="">
          <xdr:nvSpPr>
            <xdr:cNvPr id="3090" name="Option Button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172</xdr:row>
      <xdr:rowOff>19050</xdr:rowOff>
    </xdr:from>
    <xdr:to>
      <xdr:col>6</xdr:col>
      <xdr:colOff>1104900</xdr:colOff>
      <xdr:row>173</xdr:row>
      <xdr:rowOff>180976</xdr:rowOff>
    </xdr:to>
    <xdr:sp macro="" textlink="">
      <xdr:nvSpPr>
        <xdr:cNvPr id="31" name="Rectangle 30">
          <a:hlinkClick xmlns:r="http://schemas.openxmlformats.org/officeDocument/2006/relationships" r:id="rId1"/>
        </xdr:cNvPr>
        <xdr:cNvSpPr/>
      </xdr:nvSpPr>
      <xdr:spPr>
        <a:xfrm>
          <a:off x="7372350" y="328898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208</xdr:row>
      <xdr:rowOff>19050</xdr:rowOff>
    </xdr:from>
    <xdr:to>
      <xdr:col>6</xdr:col>
      <xdr:colOff>1104900</xdr:colOff>
      <xdr:row>209</xdr:row>
      <xdr:rowOff>180976</xdr:rowOff>
    </xdr:to>
    <xdr:sp macro="" textlink="">
      <xdr:nvSpPr>
        <xdr:cNvPr id="32" name="Rectangle 31">
          <a:hlinkClick xmlns:r="http://schemas.openxmlformats.org/officeDocument/2006/relationships" r:id="rId1"/>
        </xdr:cNvPr>
        <xdr:cNvSpPr/>
      </xdr:nvSpPr>
      <xdr:spPr>
        <a:xfrm>
          <a:off x="7372350" y="397668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214</xdr:row>
          <xdr:rowOff>104775</xdr:rowOff>
        </xdr:from>
        <xdr:to>
          <xdr:col>1</xdr:col>
          <xdr:colOff>581025</xdr:colOff>
          <xdr:row>216</xdr:row>
          <xdr:rowOff>76200</xdr:rowOff>
        </xdr:to>
        <xdr:sp macro="" textlink="">
          <xdr:nvSpPr>
            <xdr:cNvPr id="3091" name="Option 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214</xdr:row>
          <xdr:rowOff>66675</xdr:rowOff>
        </xdr:from>
        <xdr:to>
          <xdr:col>6</xdr:col>
          <xdr:colOff>123825</xdr:colOff>
          <xdr:row>216</xdr:row>
          <xdr:rowOff>123825</xdr:rowOff>
        </xdr:to>
        <xdr:sp macro="" textlink="">
          <xdr:nvSpPr>
            <xdr:cNvPr id="3092" name="Option Button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214</xdr:row>
          <xdr:rowOff>66675</xdr:rowOff>
        </xdr:from>
        <xdr:to>
          <xdr:col>3</xdr:col>
          <xdr:colOff>904875</xdr:colOff>
          <xdr:row>216</xdr:row>
          <xdr:rowOff>123825</xdr:rowOff>
        </xdr:to>
        <xdr:sp macro="" textlink="">
          <xdr:nvSpPr>
            <xdr:cNvPr id="3093" name="Option 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208</xdr:row>
      <xdr:rowOff>19050</xdr:rowOff>
    </xdr:from>
    <xdr:to>
      <xdr:col>6</xdr:col>
      <xdr:colOff>1104900</xdr:colOff>
      <xdr:row>209</xdr:row>
      <xdr:rowOff>180976</xdr:rowOff>
    </xdr:to>
    <xdr:sp macro="" textlink="">
      <xdr:nvSpPr>
        <xdr:cNvPr id="36" name="Rectangle 35">
          <a:hlinkClick xmlns:r="http://schemas.openxmlformats.org/officeDocument/2006/relationships" r:id="rId1"/>
        </xdr:cNvPr>
        <xdr:cNvSpPr/>
      </xdr:nvSpPr>
      <xdr:spPr>
        <a:xfrm>
          <a:off x="7372350" y="397668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241</xdr:row>
      <xdr:rowOff>19050</xdr:rowOff>
    </xdr:from>
    <xdr:to>
      <xdr:col>6</xdr:col>
      <xdr:colOff>1104900</xdr:colOff>
      <xdr:row>242</xdr:row>
      <xdr:rowOff>180976</xdr:rowOff>
    </xdr:to>
    <xdr:sp macro="" textlink="">
      <xdr:nvSpPr>
        <xdr:cNvPr id="37" name="Rectangle 36">
          <a:hlinkClick xmlns:r="http://schemas.openxmlformats.org/officeDocument/2006/relationships" r:id="rId1"/>
        </xdr:cNvPr>
        <xdr:cNvSpPr/>
      </xdr:nvSpPr>
      <xdr:spPr>
        <a:xfrm>
          <a:off x="7372350" y="460724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247</xdr:row>
          <xdr:rowOff>104775</xdr:rowOff>
        </xdr:from>
        <xdr:to>
          <xdr:col>1</xdr:col>
          <xdr:colOff>581025</xdr:colOff>
          <xdr:row>249</xdr:row>
          <xdr:rowOff>76200</xdr:rowOff>
        </xdr:to>
        <xdr:sp macro="" textlink="">
          <xdr:nvSpPr>
            <xdr:cNvPr id="3094" name="Option 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247</xdr:row>
          <xdr:rowOff>66675</xdr:rowOff>
        </xdr:from>
        <xdr:to>
          <xdr:col>6</xdr:col>
          <xdr:colOff>123825</xdr:colOff>
          <xdr:row>249</xdr:row>
          <xdr:rowOff>123825</xdr:rowOff>
        </xdr:to>
        <xdr:sp macro="" textlink="">
          <xdr:nvSpPr>
            <xdr:cNvPr id="3095" name="Option Button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247</xdr:row>
          <xdr:rowOff>66675</xdr:rowOff>
        </xdr:from>
        <xdr:to>
          <xdr:col>3</xdr:col>
          <xdr:colOff>904875</xdr:colOff>
          <xdr:row>249</xdr:row>
          <xdr:rowOff>123825</xdr:rowOff>
        </xdr:to>
        <xdr:sp macro="" textlink="">
          <xdr:nvSpPr>
            <xdr:cNvPr id="3096" name="Option Button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241</xdr:row>
      <xdr:rowOff>19050</xdr:rowOff>
    </xdr:from>
    <xdr:to>
      <xdr:col>6</xdr:col>
      <xdr:colOff>1104900</xdr:colOff>
      <xdr:row>242</xdr:row>
      <xdr:rowOff>180976</xdr:rowOff>
    </xdr:to>
    <xdr:sp macro="" textlink="">
      <xdr:nvSpPr>
        <xdr:cNvPr id="41" name="Rectangle 40">
          <a:hlinkClick xmlns:r="http://schemas.openxmlformats.org/officeDocument/2006/relationships" r:id="rId1"/>
        </xdr:cNvPr>
        <xdr:cNvSpPr/>
      </xdr:nvSpPr>
      <xdr:spPr>
        <a:xfrm>
          <a:off x="7372350" y="460724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279</xdr:row>
      <xdr:rowOff>19050</xdr:rowOff>
    </xdr:from>
    <xdr:to>
      <xdr:col>6</xdr:col>
      <xdr:colOff>1104900</xdr:colOff>
      <xdr:row>280</xdr:row>
      <xdr:rowOff>180976</xdr:rowOff>
    </xdr:to>
    <xdr:sp macro="" textlink="">
      <xdr:nvSpPr>
        <xdr:cNvPr id="42" name="Rectangle 41">
          <a:hlinkClick xmlns:r="http://schemas.openxmlformats.org/officeDocument/2006/relationships" r:id="rId1"/>
        </xdr:cNvPr>
        <xdr:cNvSpPr/>
      </xdr:nvSpPr>
      <xdr:spPr>
        <a:xfrm>
          <a:off x="7372350" y="533304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285</xdr:row>
          <xdr:rowOff>104775</xdr:rowOff>
        </xdr:from>
        <xdr:to>
          <xdr:col>1</xdr:col>
          <xdr:colOff>581025</xdr:colOff>
          <xdr:row>287</xdr:row>
          <xdr:rowOff>76200</xdr:rowOff>
        </xdr:to>
        <xdr:sp macro="" textlink="">
          <xdr:nvSpPr>
            <xdr:cNvPr id="3097" name="Option Button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285</xdr:row>
          <xdr:rowOff>66675</xdr:rowOff>
        </xdr:from>
        <xdr:to>
          <xdr:col>6</xdr:col>
          <xdr:colOff>123825</xdr:colOff>
          <xdr:row>287</xdr:row>
          <xdr:rowOff>123825</xdr:rowOff>
        </xdr:to>
        <xdr:sp macro="" textlink="">
          <xdr:nvSpPr>
            <xdr:cNvPr id="3098" name="Option Button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285</xdr:row>
          <xdr:rowOff>66675</xdr:rowOff>
        </xdr:from>
        <xdr:to>
          <xdr:col>3</xdr:col>
          <xdr:colOff>904875</xdr:colOff>
          <xdr:row>287</xdr:row>
          <xdr:rowOff>123825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279</xdr:row>
      <xdr:rowOff>19050</xdr:rowOff>
    </xdr:from>
    <xdr:to>
      <xdr:col>6</xdr:col>
      <xdr:colOff>1104900</xdr:colOff>
      <xdr:row>280</xdr:row>
      <xdr:rowOff>180976</xdr:rowOff>
    </xdr:to>
    <xdr:sp macro="" textlink="">
      <xdr:nvSpPr>
        <xdr:cNvPr id="46" name="Rectangle 45">
          <a:hlinkClick xmlns:r="http://schemas.openxmlformats.org/officeDocument/2006/relationships" r:id="rId1"/>
        </xdr:cNvPr>
        <xdr:cNvSpPr/>
      </xdr:nvSpPr>
      <xdr:spPr>
        <a:xfrm>
          <a:off x="7372350" y="533304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313</xdr:row>
      <xdr:rowOff>19050</xdr:rowOff>
    </xdr:from>
    <xdr:to>
      <xdr:col>6</xdr:col>
      <xdr:colOff>1104900</xdr:colOff>
      <xdr:row>314</xdr:row>
      <xdr:rowOff>180976</xdr:rowOff>
    </xdr:to>
    <xdr:sp macro="" textlink="">
      <xdr:nvSpPr>
        <xdr:cNvPr id="47" name="Rectangle 46">
          <a:hlinkClick xmlns:r="http://schemas.openxmlformats.org/officeDocument/2006/relationships" r:id="rId1"/>
        </xdr:cNvPr>
        <xdr:cNvSpPr/>
      </xdr:nvSpPr>
      <xdr:spPr>
        <a:xfrm>
          <a:off x="7372350" y="598265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319</xdr:row>
          <xdr:rowOff>104775</xdr:rowOff>
        </xdr:from>
        <xdr:to>
          <xdr:col>1</xdr:col>
          <xdr:colOff>581025</xdr:colOff>
          <xdr:row>321</xdr:row>
          <xdr:rowOff>76200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319</xdr:row>
          <xdr:rowOff>66675</xdr:rowOff>
        </xdr:from>
        <xdr:to>
          <xdr:col>6</xdr:col>
          <xdr:colOff>123825</xdr:colOff>
          <xdr:row>321</xdr:row>
          <xdr:rowOff>123825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319</xdr:row>
          <xdr:rowOff>66675</xdr:rowOff>
        </xdr:from>
        <xdr:to>
          <xdr:col>3</xdr:col>
          <xdr:colOff>904875</xdr:colOff>
          <xdr:row>321</xdr:row>
          <xdr:rowOff>123825</xdr:rowOff>
        </xdr:to>
        <xdr:sp macro="" textlink="">
          <xdr:nvSpPr>
            <xdr:cNvPr id="3102" name="Option Button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313</xdr:row>
      <xdr:rowOff>19050</xdr:rowOff>
    </xdr:from>
    <xdr:to>
      <xdr:col>6</xdr:col>
      <xdr:colOff>1104900</xdr:colOff>
      <xdr:row>314</xdr:row>
      <xdr:rowOff>180976</xdr:rowOff>
    </xdr:to>
    <xdr:sp macro="" textlink="">
      <xdr:nvSpPr>
        <xdr:cNvPr id="51" name="Rectangle 50">
          <a:hlinkClick xmlns:r="http://schemas.openxmlformats.org/officeDocument/2006/relationships" r:id="rId1"/>
        </xdr:cNvPr>
        <xdr:cNvSpPr/>
      </xdr:nvSpPr>
      <xdr:spPr>
        <a:xfrm>
          <a:off x="7372350" y="598265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343</xdr:row>
      <xdr:rowOff>19050</xdr:rowOff>
    </xdr:from>
    <xdr:to>
      <xdr:col>6</xdr:col>
      <xdr:colOff>1104900</xdr:colOff>
      <xdr:row>344</xdr:row>
      <xdr:rowOff>180976</xdr:rowOff>
    </xdr:to>
    <xdr:sp macro="" textlink="">
      <xdr:nvSpPr>
        <xdr:cNvPr id="52" name="Rectangle 51">
          <a:hlinkClick xmlns:r="http://schemas.openxmlformats.org/officeDocument/2006/relationships" r:id="rId1"/>
        </xdr:cNvPr>
        <xdr:cNvSpPr/>
      </xdr:nvSpPr>
      <xdr:spPr>
        <a:xfrm>
          <a:off x="7372350" y="655605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349</xdr:row>
          <xdr:rowOff>104775</xdr:rowOff>
        </xdr:from>
        <xdr:to>
          <xdr:col>1</xdr:col>
          <xdr:colOff>581025</xdr:colOff>
          <xdr:row>351</xdr:row>
          <xdr:rowOff>76200</xdr:rowOff>
        </xdr:to>
        <xdr:sp macro="" textlink="">
          <xdr:nvSpPr>
            <xdr:cNvPr id="3103" name="Option Button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349</xdr:row>
          <xdr:rowOff>66675</xdr:rowOff>
        </xdr:from>
        <xdr:to>
          <xdr:col>6</xdr:col>
          <xdr:colOff>123825</xdr:colOff>
          <xdr:row>351</xdr:row>
          <xdr:rowOff>123825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349</xdr:row>
          <xdr:rowOff>66675</xdr:rowOff>
        </xdr:from>
        <xdr:to>
          <xdr:col>3</xdr:col>
          <xdr:colOff>904875</xdr:colOff>
          <xdr:row>351</xdr:row>
          <xdr:rowOff>123825</xdr:rowOff>
        </xdr:to>
        <xdr:sp macro="" textlink="">
          <xdr:nvSpPr>
            <xdr:cNvPr id="3105" name="Option Button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343</xdr:row>
      <xdr:rowOff>19050</xdr:rowOff>
    </xdr:from>
    <xdr:to>
      <xdr:col>6</xdr:col>
      <xdr:colOff>1104900</xdr:colOff>
      <xdr:row>344</xdr:row>
      <xdr:rowOff>180976</xdr:rowOff>
    </xdr:to>
    <xdr:sp macro="" textlink="">
      <xdr:nvSpPr>
        <xdr:cNvPr id="56" name="Rectangle 55">
          <a:hlinkClick xmlns:r="http://schemas.openxmlformats.org/officeDocument/2006/relationships" r:id="rId1"/>
        </xdr:cNvPr>
        <xdr:cNvSpPr/>
      </xdr:nvSpPr>
      <xdr:spPr>
        <a:xfrm>
          <a:off x="7372350" y="655605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378</xdr:row>
      <xdr:rowOff>19050</xdr:rowOff>
    </xdr:from>
    <xdr:to>
      <xdr:col>6</xdr:col>
      <xdr:colOff>1104900</xdr:colOff>
      <xdr:row>379</xdr:row>
      <xdr:rowOff>180976</xdr:rowOff>
    </xdr:to>
    <xdr:sp macro="" textlink="">
      <xdr:nvSpPr>
        <xdr:cNvPr id="57" name="Rectangle 56">
          <a:hlinkClick xmlns:r="http://schemas.openxmlformats.org/officeDocument/2006/relationships" r:id="rId1"/>
        </xdr:cNvPr>
        <xdr:cNvSpPr/>
      </xdr:nvSpPr>
      <xdr:spPr>
        <a:xfrm>
          <a:off x="7372350" y="722471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384</xdr:row>
          <xdr:rowOff>104775</xdr:rowOff>
        </xdr:from>
        <xdr:to>
          <xdr:col>1</xdr:col>
          <xdr:colOff>581025</xdr:colOff>
          <xdr:row>386</xdr:row>
          <xdr:rowOff>76200</xdr:rowOff>
        </xdr:to>
        <xdr:sp macro="" textlink="">
          <xdr:nvSpPr>
            <xdr:cNvPr id="3106" name="Option Button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384</xdr:row>
          <xdr:rowOff>66675</xdr:rowOff>
        </xdr:from>
        <xdr:to>
          <xdr:col>6</xdr:col>
          <xdr:colOff>123825</xdr:colOff>
          <xdr:row>386</xdr:row>
          <xdr:rowOff>123825</xdr:rowOff>
        </xdr:to>
        <xdr:sp macro="" textlink="">
          <xdr:nvSpPr>
            <xdr:cNvPr id="3107" name="Option Button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384</xdr:row>
          <xdr:rowOff>66675</xdr:rowOff>
        </xdr:from>
        <xdr:to>
          <xdr:col>3</xdr:col>
          <xdr:colOff>904875</xdr:colOff>
          <xdr:row>386</xdr:row>
          <xdr:rowOff>123825</xdr:rowOff>
        </xdr:to>
        <xdr:sp macro="" textlink="">
          <xdr:nvSpPr>
            <xdr:cNvPr id="3108" name="Option Button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378</xdr:row>
      <xdr:rowOff>19050</xdr:rowOff>
    </xdr:from>
    <xdr:to>
      <xdr:col>6</xdr:col>
      <xdr:colOff>1104900</xdr:colOff>
      <xdr:row>379</xdr:row>
      <xdr:rowOff>180976</xdr:rowOff>
    </xdr:to>
    <xdr:sp macro="" textlink="">
      <xdr:nvSpPr>
        <xdr:cNvPr id="61" name="Rectangle 60">
          <a:hlinkClick xmlns:r="http://schemas.openxmlformats.org/officeDocument/2006/relationships" r:id="rId1"/>
        </xdr:cNvPr>
        <xdr:cNvSpPr/>
      </xdr:nvSpPr>
      <xdr:spPr>
        <a:xfrm>
          <a:off x="7372350" y="722471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418</xdr:row>
      <xdr:rowOff>19050</xdr:rowOff>
    </xdr:from>
    <xdr:to>
      <xdr:col>6</xdr:col>
      <xdr:colOff>1104900</xdr:colOff>
      <xdr:row>419</xdr:row>
      <xdr:rowOff>180976</xdr:rowOff>
    </xdr:to>
    <xdr:sp macro="" textlink="">
      <xdr:nvSpPr>
        <xdr:cNvPr id="62" name="Rectangle 61">
          <a:hlinkClick xmlns:r="http://schemas.openxmlformats.org/officeDocument/2006/relationships" r:id="rId1"/>
        </xdr:cNvPr>
        <xdr:cNvSpPr/>
      </xdr:nvSpPr>
      <xdr:spPr>
        <a:xfrm>
          <a:off x="7372350" y="79886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424</xdr:row>
          <xdr:rowOff>104775</xdr:rowOff>
        </xdr:from>
        <xdr:to>
          <xdr:col>1</xdr:col>
          <xdr:colOff>581025</xdr:colOff>
          <xdr:row>426</xdr:row>
          <xdr:rowOff>76200</xdr:rowOff>
        </xdr:to>
        <xdr:sp macro="" textlink="">
          <xdr:nvSpPr>
            <xdr:cNvPr id="3109" name="Option Button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424</xdr:row>
          <xdr:rowOff>66675</xdr:rowOff>
        </xdr:from>
        <xdr:to>
          <xdr:col>6</xdr:col>
          <xdr:colOff>123825</xdr:colOff>
          <xdr:row>426</xdr:row>
          <xdr:rowOff>123825</xdr:rowOff>
        </xdr:to>
        <xdr:sp macro="" textlink="">
          <xdr:nvSpPr>
            <xdr:cNvPr id="3110" name="Option Button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424</xdr:row>
          <xdr:rowOff>66675</xdr:rowOff>
        </xdr:from>
        <xdr:to>
          <xdr:col>3</xdr:col>
          <xdr:colOff>904875</xdr:colOff>
          <xdr:row>426</xdr:row>
          <xdr:rowOff>123825</xdr:rowOff>
        </xdr:to>
        <xdr:sp macro="" textlink="">
          <xdr:nvSpPr>
            <xdr:cNvPr id="3111" name="Option Button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418</xdr:row>
      <xdr:rowOff>19050</xdr:rowOff>
    </xdr:from>
    <xdr:to>
      <xdr:col>6</xdr:col>
      <xdr:colOff>1104900</xdr:colOff>
      <xdr:row>419</xdr:row>
      <xdr:rowOff>180976</xdr:rowOff>
    </xdr:to>
    <xdr:sp macro="" textlink="">
      <xdr:nvSpPr>
        <xdr:cNvPr id="66" name="Rectangle 65">
          <a:hlinkClick xmlns:r="http://schemas.openxmlformats.org/officeDocument/2006/relationships" r:id="rId1"/>
        </xdr:cNvPr>
        <xdr:cNvSpPr/>
      </xdr:nvSpPr>
      <xdr:spPr>
        <a:xfrm>
          <a:off x="7372350" y="798861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452</xdr:row>
      <xdr:rowOff>19050</xdr:rowOff>
    </xdr:from>
    <xdr:to>
      <xdr:col>6</xdr:col>
      <xdr:colOff>1104900</xdr:colOff>
      <xdr:row>453</xdr:row>
      <xdr:rowOff>180976</xdr:rowOff>
    </xdr:to>
    <xdr:sp macro="" textlink="">
      <xdr:nvSpPr>
        <xdr:cNvPr id="67" name="Rectangle 66">
          <a:hlinkClick xmlns:r="http://schemas.openxmlformats.org/officeDocument/2006/relationships" r:id="rId1"/>
        </xdr:cNvPr>
        <xdr:cNvSpPr/>
      </xdr:nvSpPr>
      <xdr:spPr>
        <a:xfrm>
          <a:off x="7372350" y="863822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458</xdr:row>
          <xdr:rowOff>104775</xdr:rowOff>
        </xdr:from>
        <xdr:to>
          <xdr:col>1</xdr:col>
          <xdr:colOff>581025</xdr:colOff>
          <xdr:row>460</xdr:row>
          <xdr:rowOff>76200</xdr:rowOff>
        </xdr:to>
        <xdr:sp macro="" textlink="">
          <xdr:nvSpPr>
            <xdr:cNvPr id="3112" name="Option Button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458</xdr:row>
          <xdr:rowOff>66675</xdr:rowOff>
        </xdr:from>
        <xdr:to>
          <xdr:col>6</xdr:col>
          <xdr:colOff>123825</xdr:colOff>
          <xdr:row>460</xdr:row>
          <xdr:rowOff>123825</xdr:rowOff>
        </xdr:to>
        <xdr:sp macro="" textlink="">
          <xdr:nvSpPr>
            <xdr:cNvPr id="3113" name="Option Button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458</xdr:row>
          <xdr:rowOff>66675</xdr:rowOff>
        </xdr:from>
        <xdr:to>
          <xdr:col>3</xdr:col>
          <xdr:colOff>904875</xdr:colOff>
          <xdr:row>460</xdr:row>
          <xdr:rowOff>123825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452</xdr:row>
      <xdr:rowOff>19050</xdr:rowOff>
    </xdr:from>
    <xdr:to>
      <xdr:col>6</xdr:col>
      <xdr:colOff>1104900</xdr:colOff>
      <xdr:row>453</xdr:row>
      <xdr:rowOff>180976</xdr:rowOff>
    </xdr:to>
    <xdr:sp macro="" textlink="">
      <xdr:nvSpPr>
        <xdr:cNvPr id="71" name="Rectangle 70">
          <a:hlinkClick xmlns:r="http://schemas.openxmlformats.org/officeDocument/2006/relationships" r:id="rId1"/>
        </xdr:cNvPr>
        <xdr:cNvSpPr/>
      </xdr:nvSpPr>
      <xdr:spPr>
        <a:xfrm>
          <a:off x="7372350" y="863822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486</xdr:row>
      <xdr:rowOff>19050</xdr:rowOff>
    </xdr:from>
    <xdr:to>
      <xdr:col>6</xdr:col>
      <xdr:colOff>1104900</xdr:colOff>
      <xdr:row>487</xdr:row>
      <xdr:rowOff>180976</xdr:rowOff>
    </xdr:to>
    <xdr:sp macro="" textlink="">
      <xdr:nvSpPr>
        <xdr:cNvPr id="72" name="Rectangle 71">
          <a:hlinkClick xmlns:r="http://schemas.openxmlformats.org/officeDocument/2006/relationships" r:id="rId1"/>
        </xdr:cNvPr>
        <xdr:cNvSpPr/>
      </xdr:nvSpPr>
      <xdr:spPr>
        <a:xfrm>
          <a:off x="7372350" y="92878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492</xdr:row>
          <xdr:rowOff>104775</xdr:rowOff>
        </xdr:from>
        <xdr:to>
          <xdr:col>1</xdr:col>
          <xdr:colOff>581025</xdr:colOff>
          <xdr:row>494</xdr:row>
          <xdr:rowOff>76200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492</xdr:row>
          <xdr:rowOff>66675</xdr:rowOff>
        </xdr:from>
        <xdr:to>
          <xdr:col>6</xdr:col>
          <xdr:colOff>123825</xdr:colOff>
          <xdr:row>494</xdr:row>
          <xdr:rowOff>123825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492</xdr:row>
          <xdr:rowOff>66675</xdr:rowOff>
        </xdr:from>
        <xdr:to>
          <xdr:col>3</xdr:col>
          <xdr:colOff>904875</xdr:colOff>
          <xdr:row>494</xdr:row>
          <xdr:rowOff>123825</xdr:rowOff>
        </xdr:to>
        <xdr:sp macro="" textlink="">
          <xdr:nvSpPr>
            <xdr:cNvPr id="3117" name="Option Button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486</xdr:row>
      <xdr:rowOff>19050</xdr:rowOff>
    </xdr:from>
    <xdr:to>
      <xdr:col>6</xdr:col>
      <xdr:colOff>1104900</xdr:colOff>
      <xdr:row>487</xdr:row>
      <xdr:rowOff>180976</xdr:rowOff>
    </xdr:to>
    <xdr:sp macro="" textlink="">
      <xdr:nvSpPr>
        <xdr:cNvPr id="76" name="Rectangle 75">
          <a:hlinkClick xmlns:r="http://schemas.openxmlformats.org/officeDocument/2006/relationships" r:id="rId1"/>
        </xdr:cNvPr>
        <xdr:cNvSpPr/>
      </xdr:nvSpPr>
      <xdr:spPr>
        <a:xfrm>
          <a:off x="7372350" y="928782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530</xdr:row>
      <xdr:rowOff>19050</xdr:rowOff>
    </xdr:from>
    <xdr:to>
      <xdr:col>6</xdr:col>
      <xdr:colOff>1104900</xdr:colOff>
      <xdr:row>531</xdr:row>
      <xdr:rowOff>180976</xdr:rowOff>
    </xdr:to>
    <xdr:sp macro="" textlink="">
      <xdr:nvSpPr>
        <xdr:cNvPr id="77" name="Rectangle 76">
          <a:hlinkClick xmlns:r="http://schemas.openxmlformats.org/officeDocument/2006/relationships" r:id="rId1"/>
        </xdr:cNvPr>
        <xdr:cNvSpPr/>
      </xdr:nvSpPr>
      <xdr:spPr>
        <a:xfrm>
          <a:off x="7372350" y="1012793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536</xdr:row>
          <xdr:rowOff>104775</xdr:rowOff>
        </xdr:from>
        <xdr:to>
          <xdr:col>1</xdr:col>
          <xdr:colOff>581025</xdr:colOff>
          <xdr:row>538</xdr:row>
          <xdr:rowOff>76200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536</xdr:row>
          <xdr:rowOff>66675</xdr:rowOff>
        </xdr:from>
        <xdr:to>
          <xdr:col>6</xdr:col>
          <xdr:colOff>123825</xdr:colOff>
          <xdr:row>538</xdr:row>
          <xdr:rowOff>123825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536</xdr:row>
          <xdr:rowOff>66675</xdr:rowOff>
        </xdr:from>
        <xdr:to>
          <xdr:col>3</xdr:col>
          <xdr:colOff>904875</xdr:colOff>
          <xdr:row>538</xdr:row>
          <xdr:rowOff>123825</xdr:rowOff>
        </xdr:to>
        <xdr:sp macro="" textlink="">
          <xdr:nvSpPr>
            <xdr:cNvPr id="3120" name="Option Button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530</xdr:row>
      <xdr:rowOff>19050</xdr:rowOff>
    </xdr:from>
    <xdr:to>
      <xdr:col>6</xdr:col>
      <xdr:colOff>1104900</xdr:colOff>
      <xdr:row>531</xdr:row>
      <xdr:rowOff>180976</xdr:rowOff>
    </xdr:to>
    <xdr:sp macro="" textlink="">
      <xdr:nvSpPr>
        <xdr:cNvPr id="81" name="Rectangle 80">
          <a:hlinkClick xmlns:r="http://schemas.openxmlformats.org/officeDocument/2006/relationships" r:id="rId1"/>
        </xdr:cNvPr>
        <xdr:cNvSpPr/>
      </xdr:nvSpPr>
      <xdr:spPr>
        <a:xfrm>
          <a:off x="7372350" y="10127932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xdr:twoCellAnchor>
    <xdr:from>
      <xdr:col>6</xdr:col>
      <xdr:colOff>38100</xdr:colOff>
      <xdr:row>566</xdr:row>
      <xdr:rowOff>19050</xdr:rowOff>
    </xdr:from>
    <xdr:to>
      <xdr:col>6</xdr:col>
      <xdr:colOff>1104900</xdr:colOff>
      <xdr:row>567</xdr:row>
      <xdr:rowOff>180976</xdr:rowOff>
    </xdr:to>
    <xdr:sp macro="" textlink="">
      <xdr:nvSpPr>
        <xdr:cNvPr id="87" name="Rectangle 86">
          <a:hlinkClick xmlns:r="http://schemas.openxmlformats.org/officeDocument/2006/relationships" r:id="rId1"/>
        </xdr:cNvPr>
        <xdr:cNvSpPr/>
      </xdr:nvSpPr>
      <xdr:spPr>
        <a:xfrm>
          <a:off x="7372350" y="1081563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572</xdr:row>
          <xdr:rowOff>104775</xdr:rowOff>
        </xdr:from>
        <xdr:to>
          <xdr:col>1</xdr:col>
          <xdr:colOff>581025</xdr:colOff>
          <xdr:row>574</xdr:row>
          <xdr:rowOff>76200</xdr:rowOff>
        </xdr:to>
        <xdr:sp macro="" textlink="">
          <xdr:nvSpPr>
            <xdr:cNvPr id="3124" name="Option Button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Mothly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572</xdr:row>
          <xdr:rowOff>66675</xdr:rowOff>
        </xdr:from>
        <xdr:to>
          <xdr:col>6</xdr:col>
          <xdr:colOff>123825</xdr:colOff>
          <xdr:row>574</xdr:row>
          <xdr:rowOff>123825</xdr:rowOff>
        </xdr:to>
        <xdr:sp macro="" textlink="">
          <xdr:nvSpPr>
            <xdr:cNvPr id="3125" name="Option Button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Hours Worked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572</xdr:row>
          <xdr:rowOff>66675</xdr:rowOff>
        </xdr:from>
        <xdr:to>
          <xdr:col>3</xdr:col>
          <xdr:colOff>904875</xdr:colOff>
          <xdr:row>574</xdr:row>
          <xdr:rowOff>123825</xdr:rowOff>
        </xdr:to>
        <xdr:sp macro="" textlink="">
          <xdr:nvSpPr>
            <xdr:cNvPr id="3126" name="Option Button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No. Working Days  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38100</xdr:colOff>
      <xdr:row>566</xdr:row>
      <xdr:rowOff>19050</xdr:rowOff>
    </xdr:from>
    <xdr:to>
      <xdr:col>6</xdr:col>
      <xdr:colOff>1104900</xdr:colOff>
      <xdr:row>567</xdr:row>
      <xdr:rowOff>180976</xdr:rowOff>
    </xdr:to>
    <xdr:sp macro="" textlink="">
      <xdr:nvSpPr>
        <xdr:cNvPr id="91" name="Rectangle 90">
          <a:hlinkClick xmlns:r="http://schemas.openxmlformats.org/officeDocument/2006/relationships" r:id="rId1"/>
        </xdr:cNvPr>
        <xdr:cNvSpPr/>
      </xdr:nvSpPr>
      <xdr:spPr>
        <a:xfrm>
          <a:off x="7372350" y="108156375"/>
          <a:ext cx="1066800" cy="352425"/>
        </a:xfrm>
        <a:prstGeom prst="rect">
          <a:avLst/>
        </a:prstGeom>
        <a:solidFill>
          <a:schemeClr val="bg2">
            <a:lumMod val="75000"/>
          </a:schemeClr>
        </a:solidFill>
        <a:ln>
          <a:solidFill>
            <a:schemeClr val="accent3"/>
          </a:solidFill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 b="1">
              <a:solidFill>
                <a:schemeClr val="tx2"/>
              </a:solidFill>
            </a:rPr>
            <a:t>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ICHI/Desktop/CHICHI%20%20PAYROLL-%20NEW%20VERSION%20EXCELL%20SHEET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Payroll-January 2019"/>
      <sheetName val="Salary Slip-Jan 2019"/>
      <sheetName val="NSSF-Jan 19"/>
      <sheetName val="Employee Personal Details"/>
      <sheetName val="Payroll FEB -2019"/>
      <sheetName val="Salary Slip -FEB 2019"/>
      <sheetName val=" NSSF - FEB"/>
      <sheetName val="Payroll March 2019"/>
      <sheetName val="Salary slip March 19"/>
      <sheetName val="NSSF - March"/>
      <sheetName val="Payroll April-19"/>
      <sheetName val="Salary Slip-April 19"/>
      <sheetName val="NSSF- April"/>
      <sheetName val="Payroll May 19"/>
      <sheetName val="Salary Slip -May 19"/>
      <sheetName val="NSSF-May 19"/>
      <sheetName val="Payroll June-19"/>
      <sheetName val="Salary Slip- June"/>
      <sheetName val="NSSF-June 19"/>
      <sheetName val="Payroll July - 19"/>
      <sheetName val="Salary Slip -July 19"/>
      <sheetName val="NSSF - July 19"/>
      <sheetName val="Payroll Aug-19"/>
      <sheetName val="Salary Slip -Aug 19"/>
      <sheetName val="NSSF-Aug 19"/>
      <sheetName val="Payroll Sep-19"/>
      <sheetName val="Salary Slip-Sept 19"/>
      <sheetName val="NSSF-Sept 19"/>
      <sheetName val="Payroll Oct-19"/>
      <sheetName val="Salary Slip -OCT 19"/>
      <sheetName val="NSSF - Oct 19"/>
      <sheetName val="Payroll Nov-19"/>
      <sheetName val="Salary Slip-Nov 19"/>
      <sheetName val="NSSF-Nov 19"/>
      <sheetName val="Payroll Dec -19"/>
      <sheetName val="Salary Slip- Dec 19"/>
      <sheetName val="NSSF - DEC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varist.m@gmail.com" TargetMode="External"/><Relationship Id="rId13" Type="http://schemas.openxmlformats.org/officeDocument/2006/relationships/hyperlink" Target="mailto:jokolosalumu@gmail.com" TargetMode="External"/><Relationship Id="rId3" Type="http://schemas.openxmlformats.org/officeDocument/2006/relationships/hyperlink" Target="mailto:mtangiomari93@gmail.com" TargetMode="External"/><Relationship Id="rId7" Type="http://schemas.openxmlformats.org/officeDocument/2006/relationships/hyperlink" Target="mailto:issangyamary@gmail.com" TargetMode="External"/><Relationship Id="rId12" Type="http://schemas.openxmlformats.org/officeDocument/2006/relationships/hyperlink" Target="mailto:Nellhwilbert90@gmail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rahimyusra3@gmail.com" TargetMode="External"/><Relationship Id="rId16" Type="http://schemas.openxmlformats.org/officeDocument/2006/relationships/hyperlink" Target="mailto:fjosephat55@gmail.com" TargetMode="External"/><Relationship Id="rId1" Type="http://schemas.openxmlformats.org/officeDocument/2006/relationships/hyperlink" Target="mailto:morrismaureen900@gmail.com" TargetMode="External"/><Relationship Id="rId6" Type="http://schemas.openxmlformats.org/officeDocument/2006/relationships/hyperlink" Target="mailto:revocaredare@gmail.com" TargetMode="External"/><Relationship Id="rId11" Type="http://schemas.openxmlformats.org/officeDocument/2006/relationships/hyperlink" Target="mailto:lilianirene54@gmail.com" TargetMode="External"/><Relationship Id="rId5" Type="http://schemas.openxmlformats.org/officeDocument/2006/relationships/hyperlink" Target="mailto:benjaminwellmanwanco@gmail.com" TargetMode="External"/><Relationship Id="rId15" Type="http://schemas.openxmlformats.org/officeDocument/2006/relationships/hyperlink" Target="mailto:nuningati@gmail.com" TargetMode="External"/><Relationship Id="rId10" Type="http://schemas.openxmlformats.org/officeDocument/2006/relationships/hyperlink" Target="mailto:msakiannie800@gmail.com" TargetMode="External"/><Relationship Id="rId4" Type="http://schemas.openxmlformats.org/officeDocument/2006/relationships/hyperlink" Target="mailto:wellahelakridi18@gmail.com" TargetMode="External"/><Relationship Id="rId9" Type="http://schemas.openxmlformats.org/officeDocument/2006/relationships/hyperlink" Target="mailto:ramadhanramso2@gmail.com" TargetMode="External"/><Relationship Id="rId14" Type="http://schemas.openxmlformats.org/officeDocument/2006/relationships/hyperlink" Target="mailto:mbonikemwamba1@gmail.com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59"/>
  <sheetViews>
    <sheetView tabSelected="1" workbookViewId="0">
      <selection activeCell="D8" sqref="D8:D41"/>
    </sheetView>
  </sheetViews>
  <sheetFormatPr defaultColWidth="9.140625" defaultRowHeight="15"/>
  <cols>
    <col min="1" max="1" width="7.140625" style="282" customWidth="1"/>
    <col min="2" max="2" width="39.42578125" style="282" customWidth="1"/>
    <col min="3" max="3" width="24" style="282" customWidth="1"/>
    <col min="4" max="4" width="31.28515625" style="282" customWidth="1"/>
    <col min="5" max="5" width="28.42578125" style="282" customWidth="1"/>
    <col min="6" max="6" width="20.85546875" style="283" customWidth="1"/>
    <col min="7" max="7" width="24.28515625" style="283" customWidth="1"/>
    <col min="8" max="8" width="41.42578125" style="283" customWidth="1"/>
    <col min="9" max="9" width="33.28515625" style="283" customWidth="1"/>
    <col min="10" max="10" width="25" style="282" customWidth="1"/>
    <col min="11" max="11" width="24.7109375" style="282" customWidth="1"/>
    <col min="12" max="12" width="18.85546875" style="284" customWidth="1"/>
    <col min="13" max="13" width="17.42578125" style="284" customWidth="1"/>
    <col min="14" max="14" width="19.42578125" style="284" customWidth="1"/>
    <col min="15" max="15" width="33.28515625" style="282" customWidth="1"/>
    <col min="16" max="16" width="17.85546875" style="282" customWidth="1"/>
    <col min="17" max="17" width="24.140625" style="285" customWidth="1"/>
    <col min="18" max="18" width="12.7109375" style="285" customWidth="1"/>
    <col min="19" max="19" width="13" style="285" customWidth="1"/>
    <col min="20" max="20" width="13.7109375" style="285" customWidth="1"/>
    <col min="21" max="21" width="31.140625" style="285" customWidth="1"/>
    <col min="22" max="16384" width="9.140625" style="285"/>
  </cols>
  <sheetData>
    <row r="1" spans="1:24" s="279" customFormat="1" ht="15.75">
      <c r="A1" s="331" t="s">
        <v>0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24" s="279" customFormat="1" ht="15.75">
      <c r="A2" s="331" t="s">
        <v>1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</row>
    <row r="3" spans="1:24" s="279" customFormat="1" ht="15.75">
      <c r="A3" s="331" t="s">
        <v>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24" s="279" customFormat="1" ht="15.75">
      <c r="A4" s="331" t="s">
        <v>3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331"/>
      <c r="N4" s="331"/>
      <c r="O4" s="331"/>
      <c r="P4" s="331"/>
    </row>
    <row r="5" spans="1:24" s="279" customFormat="1" ht="15.75">
      <c r="A5" s="331" t="s">
        <v>4</v>
      </c>
      <c r="B5" s="331"/>
      <c r="C5" s="331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</row>
    <row r="6" spans="1:24" s="279" customFormat="1" ht="15.75">
      <c r="A6" s="331" t="s">
        <v>5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  <c r="O6" s="331"/>
      <c r="P6" s="300"/>
    </row>
    <row r="7" spans="1:24" ht="30">
      <c r="A7" s="286" t="s">
        <v>6</v>
      </c>
      <c r="B7" s="286" t="s">
        <v>7</v>
      </c>
      <c r="C7" s="286" t="s">
        <v>8</v>
      </c>
      <c r="D7" s="286" t="s">
        <v>9</v>
      </c>
      <c r="E7" s="286" t="s">
        <v>10</v>
      </c>
      <c r="F7" s="287" t="s">
        <v>11</v>
      </c>
      <c r="G7" s="287" t="s">
        <v>12</v>
      </c>
      <c r="H7" s="288" t="s">
        <v>13</v>
      </c>
      <c r="I7" s="288" t="s">
        <v>14</v>
      </c>
      <c r="J7" s="286" t="s">
        <v>15</v>
      </c>
      <c r="K7" s="286" t="s">
        <v>16</v>
      </c>
      <c r="L7" s="301" t="s">
        <v>17</v>
      </c>
      <c r="M7" s="301" t="s">
        <v>18</v>
      </c>
      <c r="N7" s="301" t="s">
        <v>19</v>
      </c>
      <c r="O7" s="286" t="s">
        <v>20</v>
      </c>
      <c r="P7" s="286" t="s">
        <v>21</v>
      </c>
      <c r="Q7" s="286" t="s">
        <v>22</v>
      </c>
      <c r="R7" s="323" t="s">
        <v>23</v>
      </c>
      <c r="S7" s="323" t="s">
        <v>24</v>
      </c>
      <c r="T7" s="323" t="s">
        <v>25</v>
      </c>
      <c r="U7" s="323" t="s">
        <v>26</v>
      </c>
    </row>
    <row r="8" spans="1:24" ht="30">
      <c r="A8" s="57">
        <v>1</v>
      </c>
      <c r="B8" s="202" t="s">
        <v>27</v>
      </c>
      <c r="C8" s="57"/>
      <c r="D8" s="42" t="s">
        <v>28</v>
      </c>
      <c r="E8" s="42" t="s">
        <v>29</v>
      </c>
      <c r="F8" s="289">
        <v>44713</v>
      </c>
      <c r="G8" s="289">
        <v>45077</v>
      </c>
      <c r="H8" s="290">
        <v>35403</v>
      </c>
      <c r="I8" s="57" t="s">
        <v>30</v>
      </c>
      <c r="J8" s="57" t="s">
        <v>31</v>
      </c>
      <c r="K8" s="302">
        <v>47008389</v>
      </c>
      <c r="L8" s="57">
        <v>21210052170</v>
      </c>
      <c r="M8" s="303" t="s">
        <v>32</v>
      </c>
      <c r="N8" s="329" t="s">
        <v>33</v>
      </c>
      <c r="O8" s="304" t="s">
        <v>34</v>
      </c>
      <c r="P8" s="57" t="s">
        <v>35</v>
      </c>
      <c r="Q8" s="137" t="s">
        <v>36</v>
      </c>
      <c r="R8" s="137" t="s">
        <v>37</v>
      </c>
      <c r="S8" s="137">
        <v>152967659</v>
      </c>
      <c r="T8" s="137" t="s">
        <v>38</v>
      </c>
      <c r="U8" s="324" t="s">
        <v>39</v>
      </c>
    </row>
    <row r="9" spans="1:24" ht="30">
      <c r="A9" s="57">
        <v>2</v>
      </c>
      <c r="B9" s="291" t="s">
        <v>40</v>
      </c>
      <c r="C9" s="57"/>
      <c r="D9" s="42" t="s">
        <v>41</v>
      </c>
      <c r="E9" s="42" t="s">
        <v>42</v>
      </c>
      <c r="F9" s="289">
        <v>44713</v>
      </c>
      <c r="G9" s="289">
        <v>45077</v>
      </c>
      <c r="H9" s="289">
        <v>35577</v>
      </c>
      <c r="I9" s="57" t="s">
        <v>43</v>
      </c>
      <c r="J9" s="57" t="s">
        <v>31</v>
      </c>
      <c r="K9" s="137">
        <v>46439015</v>
      </c>
      <c r="L9" s="57">
        <v>21210050234</v>
      </c>
      <c r="M9" s="303" t="s">
        <v>32</v>
      </c>
      <c r="N9" s="305" t="s">
        <v>44</v>
      </c>
      <c r="O9" s="304" t="s">
        <v>45</v>
      </c>
      <c r="P9" s="57" t="s">
        <v>35</v>
      </c>
      <c r="Q9" s="137" t="s">
        <v>46</v>
      </c>
      <c r="R9" s="137" t="s">
        <v>37</v>
      </c>
      <c r="S9" s="137">
        <v>156595373</v>
      </c>
      <c r="T9" s="137" t="s">
        <v>47</v>
      </c>
      <c r="U9" s="324" t="s">
        <v>48</v>
      </c>
    </row>
    <row r="10" spans="1:24" s="280" customFormat="1" ht="15.95" customHeight="1">
      <c r="A10" s="57">
        <v>3</v>
      </c>
      <c r="B10" s="292" t="s">
        <v>49</v>
      </c>
      <c r="C10" s="293"/>
      <c r="D10" s="294" t="s">
        <v>257</v>
      </c>
      <c r="E10" s="42" t="s">
        <v>258</v>
      </c>
      <c r="F10" s="295"/>
      <c r="G10" s="295"/>
      <c r="H10" s="295"/>
      <c r="I10" s="293" t="s">
        <v>30</v>
      </c>
      <c r="J10" s="293" t="s">
        <v>31</v>
      </c>
      <c r="K10" s="306">
        <v>56191057</v>
      </c>
      <c r="L10" s="307"/>
      <c r="M10" s="293"/>
      <c r="N10" s="308"/>
      <c r="O10" s="309"/>
      <c r="P10" s="293"/>
      <c r="Q10" s="325"/>
      <c r="R10" s="325"/>
      <c r="S10" s="325"/>
      <c r="T10" s="325"/>
      <c r="U10" s="325"/>
    </row>
    <row r="11" spans="1:24" s="280" customFormat="1" ht="15.75">
      <c r="A11" s="57">
        <v>4</v>
      </c>
      <c r="B11" s="296" t="s">
        <v>50</v>
      </c>
      <c r="C11" s="293"/>
      <c r="D11" s="293" t="s">
        <v>51</v>
      </c>
      <c r="E11" s="294" t="s">
        <v>52</v>
      </c>
      <c r="F11" s="295">
        <v>44470</v>
      </c>
      <c r="G11" s="295">
        <v>44835</v>
      </c>
      <c r="H11" s="295"/>
      <c r="I11" s="293" t="s">
        <v>30</v>
      </c>
      <c r="J11" s="293" t="s">
        <v>31</v>
      </c>
      <c r="K11" s="310">
        <v>40701204</v>
      </c>
      <c r="L11" s="311">
        <v>23810033737</v>
      </c>
      <c r="M11" s="312" t="s">
        <v>32</v>
      </c>
      <c r="N11" s="308"/>
      <c r="O11" s="309"/>
      <c r="P11" s="293"/>
      <c r="Q11" s="325"/>
      <c r="R11" s="325"/>
      <c r="S11" s="325"/>
      <c r="T11" s="325"/>
      <c r="U11" s="325"/>
    </row>
    <row r="12" spans="1:24" ht="30" customHeight="1">
      <c r="A12" s="57">
        <v>5</v>
      </c>
      <c r="B12" s="46" t="s">
        <v>53</v>
      </c>
      <c r="C12" s="57"/>
      <c r="D12" s="60" t="s">
        <v>54</v>
      </c>
      <c r="E12" s="42" t="s">
        <v>52</v>
      </c>
      <c r="F12" s="289">
        <v>44835</v>
      </c>
      <c r="G12" s="289" t="s">
        <v>55</v>
      </c>
      <c r="H12" s="297">
        <v>32867</v>
      </c>
      <c r="I12" s="297" t="s">
        <v>30</v>
      </c>
      <c r="J12" s="57" t="s">
        <v>31</v>
      </c>
      <c r="K12" s="57"/>
      <c r="L12" s="57"/>
      <c r="M12" s="303" t="s">
        <v>32</v>
      </c>
      <c r="N12" s="313" t="s">
        <v>56</v>
      </c>
      <c r="O12" s="304"/>
      <c r="P12" s="57" t="s">
        <v>57</v>
      </c>
      <c r="Q12" s="137" t="s">
        <v>58</v>
      </c>
      <c r="R12" s="137" t="s">
        <v>59</v>
      </c>
      <c r="S12" s="137"/>
      <c r="T12" s="137" t="s">
        <v>47</v>
      </c>
      <c r="U12" s="137" t="s">
        <v>60</v>
      </c>
      <c r="W12" s="280"/>
      <c r="X12" s="280"/>
    </row>
    <row r="13" spans="1:24" ht="18.75">
      <c r="A13" s="57">
        <v>6</v>
      </c>
      <c r="B13" s="46" t="s">
        <v>61</v>
      </c>
      <c r="C13" s="57"/>
      <c r="D13" s="60" t="s">
        <v>62</v>
      </c>
      <c r="E13" s="42" t="s">
        <v>52</v>
      </c>
      <c r="F13" s="289">
        <v>44713</v>
      </c>
      <c r="G13" s="289">
        <v>45077</v>
      </c>
      <c r="H13" s="297"/>
      <c r="I13" s="297" t="s">
        <v>30</v>
      </c>
      <c r="J13" s="57" t="s">
        <v>31</v>
      </c>
      <c r="K13" s="137"/>
      <c r="L13" s="57"/>
      <c r="M13" s="303" t="s">
        <v>32</v>
      </c>
      <c r="N13" s="305" t="s">
        <v>63</v>
      </c>
      <c r="O13" s="304"/>
      <c r="P13" s="57"/>
      <c r="Q13" s="137"/>
      <c r="R13" s="137"/>
      <c r="S13" s="137"/>
      <c r="T13" s="137"/>
      <c r="U13" s="137"/>
      <c r="W13" s="280"/>
      <c r="X13" s="280"/>
    </row>
    <row r="14" spans="1:24" ht="18.75">
      <c r="A14" s="57">
        <v>7</v>
      </c>
      <c r="B14" s="46" t="s">
        <v>64</v>
      </c>
      <c r="C14" s="57"/>
      <c r="D14" s="60" t="s">
        <v>65</v>
      </c>
      <c r="E14" s="42" t="s">
        <v>52</v>
      </c>
      <c r="F14" s="289">
        <v>44713</v>
      </c>
      <c r="G14" s="289">
        <v>45077</v>
      </c>
      <c r="H14" s="297">
        <v>31368</v>
      </c>
      <c r="I14" s="297" t="s">
        <v>30</v>
      </c>
      <c r="J14" s="57" t="s">
        <v>31</v>
      </c>
      <c r="K14" s="145">
        <v>61530832</v>
      </c>
      <c r="L14" s="57">
        <v>23810033240</v>
      </c>
      <c r="M14" s="303" t="s">
        <v>32</v>
      </c>
      <c r="N14" s="313" t="s">
        <v>66</v>
      </c>
      <c r="O14" s="304" t="s">
        <v>67</v>
      </c>
      <c r="P14" s="57" t="s">
        <v>68</v>
      </c>
      <c r="Q14" s="137" t="s">
        <v>69</v>
      </c>
      <c r="R14" s="137" t="s">
        <v>37</v>
      </c>
      <c r="S14" s="137" t="s">
        <v>70</v>
      </c>
      <c r="T14" s="137" t="s">
        <v>47</v>
      </c>
      <c r="U14" s="137" t="s">
        <v>60</v>
      </c>
      <c r="W14" s="280"/>
      <c r="X14" s="280"/>
    </row>
    <row r="15" spans="1:24" ht="18.75">
      <c r="A15" s="57">
        <v>8</v>
      </c>
      <c r="B15" s="46" t="s">
        <v>71</v>
      </c>
      <c r="C15" s="57"/>
      <c r="D15" s="57" t="s">
        <v>72</v>
      </c>
      <c r="E15" s="42" t="s">
        <v>73</v>
      </c>
      <c r="F15" s="289">
        <v>44713</v>
      </c>
      <c r="G15" s="289">
        <v>45077</v>
      </c>
      <c r="H15" s="297">
        <v>34569</v>
      </c>
      <c r="I15" s="297" t="s">
        <v>30</v>
      </c>
      <c r="J15" s="57" t="s">
        <v>31</v>
      </c>
      <c r="K15" s="137">
        <v>46902058</v>
      </c>
      <c r="L15" s="57">
        <v>23810033391</v>
      </c>
      <c r="M15" s="303" t="s">
        <v>32</v>
      </c>
      <c r="N15" s="313" t="s">
        <v>74</v>
      </c>
      <c r="O15" s="304" t="s">
        <v>75</v>
      </c>
      <c r="P15" s="57" t="s">
        <v>76</v>
      </c>
      <c r="Q15" s="137" t="s">
        <v>77</v>
      </c>
      <c r="R15" s="137" t="s">
        <v>37</v>
      </c>
      <c r="S15" s="137"/>
      <c r="T15" s="137" t="s">
        <v>38</v>
      </c>
      <c r="U15" s="137" t="s">
        <v>78</v>
      </c>
      <c r="W15" s="280"/>
      <c r="X15" s="280"/>
    </row>
    <row r="16" spans="1:24" ht="18.75">
      <c r="A16" s="57">
        <v>9</v>
      </c>
      <c r="B16" s="46" t="s">
        <v>79</v>
      </c>
      <c r="C16" s="57"/>
      <c r="D16" s="57" t="s">
        <v>72</v>
      </c>
      <c r="E16" s="42" t="s">
        <v>73</v>
      </c>
      <c r="F16" s="289">
        <v>44713</v>
      </c>
      <c r="G16" s="289">
        <v>45077</v>
      </c>
      <c r="H16" s="297">
        <v>33750</v>
      </c>
      <c r="I16" s="297" t="s">
        <v>30</v>
      </c>
      <c r="J16" s="57" t="s">
        <v>31</v>
      </c>
      <c r="K16" s="145">
        <v>45003574</v>
      </c>
      <c r="L16" s="57">
        <v>23810033235</v>
      </c>
      <c r="M16" s="303" t="s">
        <v>32</v>
      </c>
      <c r="N16" s="313" t="s">
        <v>80</v>
      </c>
      <c r="O16" s="304" t="s">
        <v>81</v>
      </c>
      <c r="P16" s="57" t="s">
        <v>82</v>
      </c>
      <c r="Q16" s="137" t="s">
        <v>83</v>
      </c>
      <c r="R16" s="137" t="s">
        <v>37</v>
      </c>
      <c r="S16" s="137" t="s">
        <v>84</v>
      </c>
      <c r="T16" s="137" t="s">
        <v>47</v>
      </c>
      <c r="U16" s="137" t="s">
        <v>85</v>
      </c>
      <c r="W16" s="280"/>
      <c r="X16" s="280"/>
    </row>
    <row r="17" spans="1:24" ht="18.75">
      <c r="A17" s="57">
        <v>10</v>
      </c>
      <c r="B17" s="46" t="s">
        <v>86</v>
      </c>
      <c r="C17" s="57"/>
      <c r="D17" s="57" t="s">
        <v>72</v>
      </c>
      <c r="E17" s="42" t="s">
        <v>73</v>
      </c>
      <c r="F17" s="289">
        <v>44713</v>
      </c>
      <c r="G17" s="289">
        <v>45077</v>
      </c>
      <c r="H17" s="297">
        <v>33963</v>
      </c>
      <c r="I17" s="297" t="s">
        <v>43</v>
      </c>
      <c r="J17" s="57" t="s">
        <v>31</v>
      </c>
      <c r="K17" s="145">
        <v>63948400</v>
      </c>
      <c r="L17" s="57">
        <v>152227807800</v>
      </c>
      <c r="M17" s="314" t="s">
        <v>87</v>
      </c>
      <c r="N17" s="313" t="s">
        <v>88</v>
      </c>
      <c r="O17" s="315" t="s">
        <v>89</v>
      </c>
      <c r="P17" s="57" t="s">
        <v>90</v>
      </c>
      <c r="Q17" s="137" t="s">
        <v>91</v>
      </c>
      <c r="R17" s="137" t="s">
        <v>37</v>
      </c>
      <c r="S17" s="137" t="s">
        <v>92</v>
      </c>
      <c r="T17" s="137" t="s">
        <v>38</v>
      </c>
      <c r="U17" s="137" t="s">
        <v>93</v>
      </c>
      <c r="W17" s="280"/>
      <c r="X17" s="280"/>
    </row>
    <row r="18" spans="1:24" ht="18.75">
      <c r="A18" s="57">
        <v>11</v>
      </c>
      <c r="B18" s="46" t="s">
        <v>94</v>
      </c>
      <c r="C18" s="57"/>
      <c r="D18" s="57" t="s">
        <v>72</v>
      </c>
      <c r="E18" s="42" t="s">
        <v>73</v>
      </c>
      <c r="F18" s="289">
        <v>44713</v>
      </c>
      <c r="G18" s="289">
        <v>45077</v>
      </c>
      <c r="H18" s="297">
        <v>33947</v>
      </c>
      <c r="I18" s="297" t="s">
        <v>43</v>
      </c>
      <c r="J18" s="57" t="s">
        <v>31</v>
      </c>
      <c r="K18" s="137">
        <v>45230872</v>
      </c>
      <c r="L18" s="57">
        <v>23810033691</v>
      </c>
      <c r="M18" s="303" t="s">
        <v>32</v>
      </c>
      <c r="N18" s="313" t="s">
        <v>95</v>
      </c>
      <c r="O18" s="304"/>
      <c r="P18" s="57" t="s">
        <v>82</v>
      </c>
      <c r="Q18" s="137"/>
      <c r="R18" s="137" t="s">
        <v>37</v>
      </c>
      <c r="S18" s="137"/>
      <c r="T18" s="137" t="s">
        <v>38</v>
      </c>
      <c r="U18" s="137" t="s">
        <v>96</v>
      </c>
    </row>
    <row r="19" spans="1:24" ht="18.75">
      <c r="A19" s="57">
        <v>12</v>
      </c>
      <c r="B19" s="46" t="s">
        <v>97</v>
      </c>
      <c r="C19" s="57"/>
      <c r="D19" s="57" t="s">
        <v>72</v>
      </c>
      <c r="E19" s="42" t="s">
        <v>73</v>
      </c>
      <c r="F19" s="289">
        <v>44713</v>
      </c>
      <c r="G19" s="289">
        <v>45077</v>
      </c>
      <c r="H19" s="297">
        <v>34164</v>
      </c>
      <c r="I19" s="297" t="s">
        <v>30</v>
      </c>
      <c r="J19" s="57" t="s">
        <v>31</v>
      </c>
      <c r="K19" s="137">
        <v>45225699</v>
      </c>
      <c r="L19" s="57">
        <v>21410024500</v>
      </c>
      <c r="M19" s="303" t="s">
        <v>32</v>
      </c>
      <c r="N19" s="313" t="s">
        <v>98</v>
      </c>
      <c r="O19" s="304" t="s">
        <v>99</v>
      </c>
      <c r="P19" s="57" t="s">
        <v>68</v>
      </c>
      <c r="Q19" s="137" t="s">
        <v>100</v>
      </c>
      <c r="R19" s="137" t="s">
        <v>59</v>
      </c>
      <c r="S19" s="137" t="s">
        <v>101</v>
      </c>
      <c r="T19" s="137" t="s">
        <v>38</v>
      </c>
      <c r="U19" s="137" t="s">
        <v>78</v>
      </c>
    </row>
    <row r="20" spans="1:24" ht="18.75">
      <c r="A20" s="57">
        <v>13</v>
      </c>
      <c r="B20" s="46" t="s">
        <v>102</v>
      </c>
      <c r="C20" s="57"/>
      <c r="D20" s="57" t="s">
        <v>72</v>
      </c>
      <c r="E20" s="147" t="s">
        <v>73</v>
      </c>
      <c r="F20" s="289">
        <v>44714</v>
      </c>
      <c r="G20" s="289">
        <v>45077</v>
      </c>
      <c r="H20" s="297">
        <v>33574</v>
      </c>
      <c r="I20" s="297" t="s">
        <v>43</v>
      </c>
      <c r="J20" s="57" t="s">
        <v>31</v>
      </c>
      <c r="K20" s="145">
        <v>66146992</v>
      </c>
      <c r="L20" s="57">
        <v>23810033736</v>
      </c>
      <c r="M20" s="303" t="s">
        <v>32</v>
      </c>
      <c r="N20" s="314" t="s">
        <v>103</v>
      </c>
      <c r="O20" s="304" t="s">
        <v>104</v>
      </c>
      <c r="P20" s="57" t="s">
        <v>105</v>
      </c>
      <c r="Q20" s="137" t="s">
        <v>106</v>
      </c>
      <c r="R20" s="137" t="s">
        <v>37</v>
      </c>
      <c r="S20" s="137" t="s">
        <v>107</v>
      </c>
      <c r="T20" s="137" t="s">
        <v>38</v>
      </c>
      <c r="U20" s="137" t="s">
        <v>108</v>
      </c>
    </row>
    <row r="21" spans="1:24" ht="18.75">
      <c r="A21" s="57">
        <v>14</v>
      </c>
      <c r="B21" s="294" t="s">
        <v>109</v>
      </c>
      <c r="C21" s="57"/>
      <c r="D21" s="51" t="s">
        <v>110</v>
      </c>
      <c r="E21" s="42" t="s">
        <v>42</v>
      </c>
      <c r="F21" s="289">
        <v>44713</v>
      </c>
      <c r="G21" s="289">
        <v>45077</v>
      </c>
      <c r="H21" s="297"/>
      <c r="I21" s="297" t="s">
        <v>43</v>
      </c>
      <c r="J21" s="57" t="s">
        <v>31</v>
      </c>
      <c r="K21" s="151">
        <v>63232502</v>
      </c>
      <c r="L21" s="57">
        <v>23510037416</v>
      </c>
      <c r="M21" s="303" t="s">
        <v>32</v>
      </c>
      <c r="N21" s="302" t="s">
        <v>111</v>
      </c>
      <c r="O21" s="304"/>
      <c r="P21" s="57"/>
      <c r="Q21" s="137"/>
      <c r="R21" s="137"/>
      <c r="S21" s="326" t="s">
        <v>112</v>
      </c>
      <c r="T21" s="137"/>
      <c r="U21" s="137"/>
    </row>
    <row r="22" spans="1:24" ht="18.75">
      <c r="A22" s="57">
        <v>15</v>
      </c>
      <c r="B22" s="294" t="s">
        <v>113</v>
      </c>
      <c r="C22" s="57"/>
      <c r="D22" s="49" t="s">
        <v>114</v>
      </c>
      <c r="E22" s="42" t="s">
        <v>42</v>
      </c>
      <c r="F22" s="289">
        <v>44713</v>
      </c>
      <c r="G22" s="289">
        <v>45077</v>
      </c>
      <c r="H22" s="297">
        <v>33660</v>
      </c>
      <c r="I22" s="297" t="s">
        <v>43</v>
      </c>
      <c r="J22" s="57" t="s">
        <v>31</v>
      </c>
      <c r="K22" s="151">
        <v>64161528</v>
      </c>
      <c r="L22" s="57">
        <v>23110041102</v>
      </c>
      <c r="M22" s="303" t="s">
        <v>32</v>
      </c>
      <c r="N22" s="314" t="s">
        <v>115</v>
      </c>
      <c r="O22" s="304" t="s">
        <v>116</v>
      </c>
      <c r="P22" s="57" t="s">
        <v>117</v>
      </c>
      <c r="Q22" s="137" t="s">
        <v>118</v>
      </c>
      <c r="R22" s="137" t="s">
        <v>37</v>
      </c>
      <c r="S22" s="330" t="s">
        <v>119</v>
      </c>
      <c r="T22" s="137" t="s">
        <v>38</v>
      </c>
      <c r="U22" s="137" t="s">
        <v>120</v>
      </c>
    </row>
    <row r="23" spans="1:24" ht="15.95" customHeight="1">
      <c r="A23" s="57">
        <v>16</v>
      </c>
      <c r="B23" s="202" t="s">
        <v>121</v>
      </c>
      <c r="C23" s="57"/>
      <c r="D23" s="49" t="s">
        <v>114</v>
      </c>
      <c r="E23" s="42" t="s">
        <v>42</v>
      </c>
      <c r="F23" s="289">
        <v>44713</v>
      </c>
      <c r="G23" s="289">
        <v>45077</v>
      </c>
      <c r="H23" s="297">
        <v>33786</v>
      </c>
      <c r="I23" s="297" t="s">
        <v>43</v>
      </c>
      <c r="J23" s="57" t="s">
        <v>31</v>
      </c>
      <c r="K23" s="151">
        <v>62267612</v>
      </c>
      <c r="L23" s="284" t="s">
        <v>122</v>
      </c>
      <c r="M23" s="314" t="s">
        <v>123</v>
      </c>
      <c r="N23" s="314" t="s">
        <v>124</v>
      </c>
      <c r="O23" s="304" t="s">
        <v>125</v>
      </c>
      <c r="P23" s="57" t="s">
        <v>126</v>
      </c>
      <c r="Q23" s="137" t="s">
        <v>127</v>
      </c>
      <c r="R23" s="137" t="s">
        <v>37</v>
      </c>
      <c r="S23" s="326" t="s">
        <v>128</v>
      </c>
      <c r="T23" s="137" t="s">
        <v>38</v>
      </c>
      <c r="U23" s="137" t="s">
        <v>129</v>
      </c>
    </row>
    <row r="24" spans="1:24" ht="18.75">
      <c r="A24" s="57">
        <v>17</v>
      </c>
      <c r="B24" s="298" t="s">
        <v>130</v>
      </c>
      <c r="C24" s="57"/>
      <c r="D24" s="57" t="s">
        <v>131</v>
      </c>
      <c r="E24" s="42" t="s">
        <v>132</v>
      </c>
      <c r="F24" s="289">
        <v>44713</v>
      </c>
      <c r="G24" s="289">
        <v>45077</v>
      </c>
      <c r="H24" s="297">
        <v>31199</v>
      </c>
      <c r="I24" s="297" t="s">
        <v>30</v>
      </c>
      <c r="J24" s="57" t="s">
        <v>31</v>
      </c>
      <c r="K24" s="137">
        <v>46902206</v>
      </c>
      <c r="L24" s="57"/>
      <c r="M24" s="303" t="s">
        <v>32</v>
      </c>
      <c r="N24" s="302" t="s">
        <v>133</v>
      </c>
      <c r="O24" s="57"/>
      <c r="P24" s="57" t="s">
        <v>134</v>
      </c>
      <c r="Q24" s="137"/>
      <c r="R24" s="137" t="s">
        <v>37</v>
      </c>
      <c r="S24" s="137"/>
      <c r="T24" s="137" t="s">
        <v>47</v>
      </c>
      <c r="U24" s="137" t="s">
        <v>60</v>
      </c>
    </row>
    <row r="25" spans="1:24" ht="18.75">
      <c r="A25" s="57">
        <v>18</v>
      </c>
      <c r="B25" s="46" t="s">
        <v>135</v>
      </c>
      <c r="C25" s="57"/>
      <c r="D25" s="57" t="s">
        <v>131</v>
      </c>
      <c r="E25" s="42" t="s">
        <v>132</v>
      </c>
      <c r="F25" s="289">
        <v>44713</v>
      </c>
      <c r="G25" s="289">
        <v>45077</v>
      </c>
      <c r="H25" s="297">
        <v>33420</v>
      </c>
      <c r="I25" s="297" t="s">
        <v>30</v>
      </c>
      <c r="J25" s="57" t="s">
        <v>31</v>
      </c>
      <c r="K25" s="151">
        <v>55230863</v>
      </c>
      <c r="L25" s="57">
        <v>23810031387</v>
      </c>
      <c r="M25" s="303" t="s">
        <v>32</v>
      </c>
      <c r="N25" s="302" t="s">
        <v>136</v>
      </c>
      <c r="O25" s="57"/>
      <c r="P25" s="57" t="s">
        <v>137</v>
      </c>
      <c r="Q25" s="137" t="s">
        <v>138</v>
      </c>
      <c r="R25" s="137" t="s">
        <v>59</v>
      </c>
      <c r="S25" s="137"/>
      <c r="T25" s="137" t="s">
        <v>38</v>
      </c>
      <c r="U25" s="137" t="s">
        <v>60</v>
      </c>
    </row>
    <row r="26" spans="1:24" ht="18.75">
      <c r="A26" s="57">
        <v>19</v>
      </c>
      <c r="B26" s="46" t="s">
        <v>139</v>
      </c>
      <c r="C26" s="57"/>
      <c r="D26" s="57" t="s">
        <v>131</v>
      </c>
      <c r="E26" s="42" t="s">
        <v>132</v>
      </c>
      <c r="F26" s="289">
        <v>44713</v>
      </c>
      <c r="G26" s="289">
        <v>45077</v>
      </c>
      <c r="H26" s="297">
        <v>34315</v>
      </c>
      <c r="I26" s="297" t="s">
        <v>30</v>
      </c>
      <c r="J26" s="57" t="s">
        <v>31</v>
      </c>
      <c r="K26" s="137">
        <v>45319005</v>
      </c>
      <c r="L26" s="57">
        <v>23810033238</v>
      </c>
      <c r="M26" s="303" t="s">
        <v>32</v>
      </c>
      <c r="N26" s="302" t="s">
        <v>140</v>
      </c>
      <c r="O26" s="57"/>
      <c r="P26" s="57" t="s">
        <v>141</v>
      </c>
      <c r="Q26" s="137"/>
      <c r="R26" s="137" t="s">
        <v>59</v>
      </c>
      <c r="S26" s="137"/>
      <c r="T26" s="137" t="s">
        <v>47</v>
      </c>
      <c r="U26" s="137" t="s">
        <v>60</v>
      </c>
    </row>
    <row r="27" spans="1:24" s="281" customFormat="1" ht="18.75">
      <c r="A27" s="57">
        <v>20</v>
      </c>
      <c r="B27" s="46" t="s">
        <v>142</v>
      </c>
      <c r="C27" s="299"/>
      <c r="D27" s="57" t="s">
        <v>131</v>
      </c>
      <c r="E27" s="42" t="s">
        <v>132</v>
      </c>
      <c r="F27" s="289">
        <v>44713</v>
      </c>
      <c r="G27" s="289">
        <v>45077</v>
      </c>
      <c r="H27" s="297">
        <v>28836</v>
      </c>
      <c r="I27" s="297" t="s">
        <v>30</v>
      </c>
      <c r="J27" s="57" t="s">
        <v>31</v>
      </c>
      <c r="K27" s="137">
        <v>46905239</v>
      </c>
      <c r="L27" s="57">
        <v>23810033754</v>
      </c>
      <c r="M27" s="303" t="s">
        <v>32</v>
      </c>
      <c r="N27" s="302" t="s">
        <v>143</v>
      </c>
      <c r="O27" s="299"/>
      <c r="P27" s="57" t="s">
        <v>144</v>
      </c>
      <c r="Q27" s="327"/>
      <c r="R27" s="137" t="s">
        <v>59</v>
      </c>
      <c r="S27" s="137"/>
      <c r="T27" s="137" t="s">
        <v>47</v>
      </c>
      <c r="U27" s="137" t="s">
        <v>60</v>
      </c>
    </row>
    <row r="28" spans="1:24" ht="18.75">
      <c r="A28" s="57">
        <v>21</v>
      </c>
      <c r="B28" s="46" t="s">
        <v>145</v>
      </c>
      <c r="C28" s="57"/>
      <c r="D28" s="57" t="s">
        <v>131</v>
      </c>
      <c r="E28" s="42" t="s">
        <v>132</v>
      </c>
      <c r="F28" s="289">
        <v>44713</v>
      </c>
      <c r="G28" s="289">
        <v>45077</v>
      </c>
      <c r="H28" s="297">
        <v>36394</v>
      </c>
      <c r="I28" s="297" t="s">
        <v>30</v>
      </c>
      <c r="J28" s="57" t="s">
        <v>31</v>
      </c>
      <c r="K28" s="151">
        <v>45319007</v>
      </c>
      <c r="L28" s="57">
        <v>23810030385</v>
      </c>
      <c r="M28" s="303" t="s">
        <v>32</v>
      </c>
      <c r="N28" s="302" t="s">
        <v>146</v>
      </c>
      <c r="O28" s="57"/>
      <c r="P28" s="57" t="s">
        <v>82</v>
      </c>
      <c r="Q28" s="137" t="s">
        <v>147</v>
      </c>
      <c r="R28" s="137" t="s">
        <v>37</v>
      </c>
      <c r="S28" s="328" t="s">
        <v>148</v>
      </c>
      <c r="T28" s="137" t="s">
        <v>38</v>
      </c>
      <c r="U28" s="137" t="s">
        <v>60</v>
      </c>
    </row>
    <row r="29" spans="1:24" ht="18.75">
      <c r="A29" s="57">
        <v>22</v>
      </c>
      <c r="B29" s="46" t="s">
        <v>149</v>
      </c>
      <c r="C29" s="57"/>
      <c r="D29" s="57" t="s">
        <v>150</v>
      </c>
      <c r="E29" s="42" t="s">
        <v>132</v>
      </c>
      <c r="F29" s="289">
        <v>44713</v>
      </c>
      <c r="G29" s="289">
        <v>45077</v>
      </c>
      <c r="H29" s="297">
        <v>36176</v>
      </c>
      <c r="I29" s="297" t="s">
        <v>30</v>
      </c>
      <c r="J29" s="57" t="s">
        <v>31</v>
      </c>
      <c r="K29" s="137">
        <v>46902056</v>
      </c>
      <c r="L29" s="57">
        <v>23810033239</v>
      </c>
      <c r="M29" s="303" t="s">
        <v>32</v>
      </c>
      <c r="N29" s="302" t="s">
        <v>151</v>
      </c>
      <c r="O29" s="57"/>
      <c r="P29" s="57" t="s">
        <v>141</v>
      </c>
      <c r="Q29" s="137" t="s">
        <v>152</v>
      </c>
      <c r="R29" s="137" t="s">
        <v>37</v>
      </c>
      <c r="S29" s="137" t="s">
        <v>153</v>
      </c>
      <c r="T29" s="137" t="s">
        <v>38</v>
      </c>
      <c r="U29" s="137" t="s">
        <v>93</v>
      </c>
    </row>
    <row r="30" spans="1:24" ht="18.75">
      <c r="A30" s="57">
        <v>23</v>
      </c>
      <c r="B30" s="46" t="s">
        <v>154</v>
      </c>
      <c r="C30" s="57"/>
      <c r="D30" s="57" t="s">
        <v>131</v>
      </c>
      <c r="E30" s="42" t="s">
        <v>132</v>
      </c>
      <c r="F30" s="289">
        <v>44713</v>
      </c>
      <c r="G30" s="289">
        <v>45077</v>
      </c>
      <c r="H30" s="297">
        <v>32502</v>
      </c>
      <c r="I30" s="297" t="s">
        <v>30</v>
      </c>
      <c r="J30" s="57" t="s">
        <v>31</v>
      </c>
      <c r="K30" s="137">
        <v>46902480</v>
      </c>
      <c r="L30" s="57"/>
      <c r="M30" s="303" t="s">
        <v>32</v>
      </c>
      <c r="N30" s="302" t="s">
        <v>155</v>
      </c>
      <c r="O30" s="57"/>
      <c r="P30" s="57" t="s">
        <v>141</v>
      </c>
      <c r="Q30" s="137"/>
      <c r="R30" s="137" t="s">
        <v>37</v>
      </c>
      <c r="S30" s="137"/>
      <c r="T30" s="137" t="s">
        <v>38</v>
      </c>
      <c r="U30" s="137" t="s">
        <v>93</v>
      </c>
    </row>
    <row r="31" spans="1:24" ht="18.75">
      <c r="A31" s="57">
        <v>24</v>
      </c>
      <c r="B31" s="46" t="s">
        <v>156</v>
      </c>
      <c r="C31" s="57"/>
      <c r="D31" s="57" t="s">
        <v>131</v>
      </c>
      <c r="E31" s="42" t="s">
        <v>132</v>
      </c>
      <c r="F31" s="289">
        <v>44713</v>
      </c>
      <c r="G31" s="289">
        <v>45077</v>
      </c>
      <c r="H31" s="297">
        <v>32541</v>
      </c>
      <c r="I31" s="297" t="s">
        <v>30</v>
      </c>
      <c r="J31" s="57" t="s">
        <v>31</v>
      </c>
      <c r="K31" s="137">
        <v>46903007</v>
      </c>
      <c r="L31" s="57"/>
      <c r="M31" s="303" t="s">
        <v>32</v>
      </c>
      <c r="N31" s="302" t="s">
        <v>157</v>
      </c>
      <c r="O31" s="316"/>
      <c r="P31" s="317" t="s">
        <v>158</v>
      </c>
      <c r="Q31" s="137"/>
      <c r="R31" s="137" t="s">
        <v>37</v>
      </c>
      <c r="S31" s="137"/>
      <c r="T31" s="137" t="s">
        <v>38</v>
      </c>
      <c r="U31" s="137" t="s">
        <v>93</v>
      </c>
    </row>
    <row r="32" spans="1:24" ht="18.75">
      <c r="A32" s="57">
        <v>25</v>
      </c>
      <c r="B32" s="46" t="s">
        <v>159</v>
      </c>
      <c r="C32" s="57"/>
      <c r="D32" s="60" t="s">
        <v>160</v>
      </c>
      <c r="E32" s="42" t="s">
        <v>132</v>
      </c>
      <c r="F32" s="289">
        <v>44713</v>
      </c>
      <c r="G32" s="289">
        <v>45077</v>
      </c>
      <c r="H32" s="297">
        <v>33076</v>
      </c>
      <c r="I32" s="297" t="s">
        <v>30</v>
      </c>
      <c r="J32" s="57" t="s">
        <v>31</v>
      </c>
      <c r="K32" s="137">
        <v>64937909</v>
      </c>
      <c r="L32" s="57">
        <v>23810033735</v>
      </c>
      <c r="M32" s="303" t="s">
        <v>32</v>
      </c>
      <c r="N32" s="302" t="s">
        <v>161</v>
      </c>
      <c r="O32" s="316"/>
      <c r="P32" s="317" t="s">
        <v>68</v>
      </c>
      <c r="Q32" s="137"/>
      <c r="R32" s="137" t="s">
        <v>37</v>
      </c>
      <c r="S32" s="137"/>
      <c r="T32" s="137" t="s">
        <v>38</v>
      </c>
      <c r="U32" s="137" t="s">
        <v>60</v>
      </c>
    </row>
    <row r="33" spans="1:21" ht="18.75">
      <c r="A33" s="57">
        <v>26</v>
      </c>
      <c r="B33" s="46" t="s">
        <v>162</v>
      </c>
      <c r="C33" s="57"/>
      <c r="D33" s="150" t="s">
        <v>163</v>
      </c>
      <c r="E33" s="42" t="s">
        <v>132</v>
      </c>
      <c r="F33" s="289">
        <v>44713</v>
      </c>
      <c r="G33" s="289">
        <v>45077</v>
      </c>
      <c r="H33" s="297">
        <v>33636</v>
      </c>
      <c r="I33" s="297" t="s">
        <v>30</v>
      </c>
      <c r="J33" s="57" t="s">
        <v>31</v>
      </c>
      <c r="K33" s="137">
        <v>45230918</v>
      </c>
      <c r="L33" s="57">
        <v>23810033758</v>
      </c>
      <c r="M33" s="303" t="s">
        <v>32</v>
      </c>
      <c r="N33" s="302" t="s">
        <v>164</v>
      </c>
      <c r="O33" s="318"/>
      <c r="P33" s="317" t="s">
        <v>82</v>
      </c>
      <c r="Q33" s="137" t="s">
        <v>165</v>
      </c>
      <c r="R33" s="137" t="s">
        <v>59</v>
      </c>
      <c r="S33" s="137"/>
      <c r="T33" s="137" t="s">
        <v>38</v>
      </c>
      <c r="U33" s="137" t="s">
        <v>93</v>
      </c>
    </row>
    <row r="34" spans="1:21" ht="18.75">
      <c r="A34" s="57">
        <v>27</v>
      </c>
      <c r="B34" s="58" t="s">
        <v>166</v>
      </c>
      <c r="C34" s="57"/>
      <c r="D34" s="57" t="s">
        <v>167</v>
      </c>
      <c r="E34" s="42" t="s">
        <v>52</v>
      </c>
      <c r="F34" s="289">
        <v>44713</v>
      </c>
      <c r="G34" s="289">
        <v>45077</v>
      </c>
      <c r="H34" s="297">
        <v>31562</v>
      </c>
      <c r="I34" s="297" t="s">
        <v>30</v>
      </c>
      <c r="J34" s="57" t="s">
        <v>31</v>
      </c>
      <c r="K34" s="137">
        <v>65129946</v>
      </c>
      <c r="L34" s="57">
        <v>23510028067</v>
      </c>
      <c r="M34" s="303" t="s">
        <v>32</v>
      </c>
      <c r="N34" s="302" t="s">
        <v>168</v>
      </c>
      <c r="O34" s="316"/>
      <c r="P34" s="317" t="s">
        <v>126</v>
      </c>
      <c r="Q34" s="137" t="s">
        <v>169</v>
      </c>
      <c r="R34" s="137" t="s">
        <v>37</v>
      </c>
      <c r="S34" s="137" t="s">
        <v>170</v>
      </c>
      <c r="T34" s="137" t="s">
        <v>47</v>
      </c>
      <c r="U34" s="137" t="s">
        <v>93</v>
      </c>
    </row>
    <row r="35" spans="1:21" ht="18.75">
      <c r="A35" s="57">
        <v>28</v>
      </c>
      <c r="B35" s="58" t="s">
        <v>171</v>
      </c>
      <c r="C35" s="57"/>
      <c r="D35" s="57" t="s">
        <v>172</v>
      </c>
      <c r="E35" s="42" t="s">
        <v>52</v>
      </c>
      <c r="F35" s="289">
        <v>44713</v>
      </c>
      <c r="G35" s="289">
        <v>45077</v>
      </c>
      <c r="H35" s="297">
        <v>32509</v>
      </c>
      <c r="I35" s="297" t="s">
        <v>30</v>
      </c>
      <c r="J35" s="57" t="s">
        <v>31</v>
      </c>
      <c r="K35" s="137">
        <v>46902063</v>
      </c>
      <c r="L35" s="57">
        <v>23810033064</v>
      </c>
      <c r="M35" s="303" t="s">
        <v>32</v>
      </c>
      <c r="N35" s="302" t="s">
        <v>173</v>
      </c>
      <c r="O35" s="316"/>
      <c r="P35" s="317" t="s">
        <v>174</v>
      </c>
      <c r="Q35" s="137" t="s">
        <v>175</v>
      </c>
      <c r="R35" s="137" t="s">
        <v>59</v>
      </c>
      <c r="S35" s="137" t="s">
        <v>176</v>
      </c>
      <c r="T35" s="137" t="s">
        <v>38</v>
      </c>
      <c r="U35" s="137" t="s">
        <v>60</v>
      </c>
    </row>
    <row r="36" spans="1:21" ht="18.75">
      <c r="A36" s="57">
        <v>29</v>
      </c>
      <c r="B36" s="204" t="s">
        <v>177</v>
      </c>
      <c r="C36" s="57"/>
      <c r="D36" s="55" t="s">
        <v>178</v>
      </c>
      <c r="E36" s="42" t="s">
        <v>179</v>
      </c>
      <c r="F36" s="289">
        <v>44746</v>
      </c>
      <c r="G36" s="289" t="s">
        <v>180</v>
      </c>
      <c r="H36" s="297">
        <v>33176</v>
      </c>
      <c r="I36" s="297" t="s">
        <v>43</v>
      </c>
      <c r="J36" s="57" t="s">
        <v>31</v>
      </c>
      <c r="K36" s="151">
        <v>63232510</v>
      </c>
      <c r="L36" s="57">
        <v>23810033770</v>
      </c>
      <c r="M36" s="303" t="s">
        <v>32</v>
      </c>
      <c r="N36" s="302" t="s">
        <v>181</v>
      </c>
      <c r="O36" s="304" t="s">
        <v>182</v>
      </c>
      <c r="P36" s="317" t="s">
        <v>183</v>
      </c>
      <c r="Q36" s="137" t="s">
        <v>184</v>
      </c>
      <c r="R36" s="137" t="s">
        <v>59</v>
      </c>
      <c r="S36" s="137" t="s">
        <v>185</v>
      </c>
      <c r="T36" s="137" t="s">
        <v>38</v>
      </c>
      <c r="U36" s="137" t="s">
        <v>108</v>
      </c>
    </row>
    <row r="37" spans="1:21" ht="18.75">
      <c r="A37" s="57">
        <v>30</v>
      </c>
      <c r="B37" s="204" t="s">
        <v>186</v>
      </c>
      <c r="C37" s="57"/>
      <c r="D37" s="49" t="s">
        <v>187</v>
      </c>
      <c r="E37" s="42" t="s">
        <v>73</v>
      </c>
      <c r="F37" s="289">
        <v>44747</v>
      </c>
      <c r="G37" s="289" t="s">
        <v>180</v>
      </c>
      <c r="H37" s="297">
        <v>34277</v>
      </c>
      <c r="I37" s="297" t="s">
        <v>43</v>
      </c>
      <c r="J37" s="57" t="s">
        <v>31</v>
      </c>
      <c r="K37" s="151">
        <v>66390982</v>
      </c>
      <c r="L37" s="57">
        <v>23810033750</v>
      </c>
      <c r="M37" s="303" t="s">
        <v>32</v>
      </c>
      <c r="N37" s="302" t="s">
        <v>188</v>
      </c>
      <c r="O37" s="304" t="s">
        <v>189</v>
      </c>
      <c r="P37" s="317" t="s">
        <v>82</v>
      </c>
      <c r="Q37" s="137" t="s">
        <v>190</v>
      </c>
      <c r="R37" s="137" t="s">
        <v>37</v>
      </c>
      <c r="S37" s="137" t="s">
        <v>191</v>
      </c>
      <c r="T37" s="137" t="s">
        <v>38</v>
      </c>
      <c r="U37" s="137" t="s">
        <v>192</v>
      </c>
    </row>
    <row r="38" spans="1:21" ht="18.75">
      <c r="A38" s="57">
        <v>31</v>
      </c>
      <c r="B38" s="58" t="s">
        <v>193</v>
      </c>
      <c r="C38" s="57"/>
      <c r="D38" s="49" t="s">
        <v>187</v>
      </c>
      <c r="E38" s="42" t="s">
        <v>73</v>
      </c>
      <c r="F38" s="289">
        <v>44740</v>
      </c>
      <c r="G38" s="289">
        <v>45077</v>
      </c>
      <c r="H38" s="297">
        <v>36859</v>
      </c>
      <c r="I38" s="297" t="s">
        <v>43</v>
      </c>
      <c r="J38" s="57" t="s">
        <v>31</v>
      </c>
      <c r="K38" s="137">
        <v>46902067</v>
      </c>
      <c r="L38" s="57">
        <v>23810033734</v>
      </c>
      <c r="M38" s="303" t="s">
        <v>32</v>
      </c>
      <c r="N38" s="302" t="s">
        <v>194</v>
      </c>
      <c r="O38" s="319" t="s">
        <v>195</v>
      </c>
      <c r="P38" s="317" t="s">
        <v>196</v>
      </c>
      <c r="Q38" s="137" t="s">
        <v>197</v>
      </c>
      <c r="R38" s="137" t="s">
        <v>37</v>
      </c>
      <c r="S38" s="137"/>
      <c r="T38" s="137" t="s">
        <v>47</v>
      </c>
      <c r="U38" s="137" t="s">
        <v>198</v>
      </c>
    </row>
    <row r="39" spans="1:21" ht="18.75">
      <c r="A39" s="57">
        <v>32</v>
      </c>
      <c r="B39" s="58" t="s">
        <v>199</v>
      </c>
      <c r="C39" s="57"/>
      <c r="D39" s="57" t="s">
        <v>72</v>
      </c>
      <c r="E39" s="42" t="s">
        <v>73</v>
      </c>
      <c r="F39" s="289">
        <v>44743</v>
      </c>
      <c r="G39" s="289" t="s">
        <v>200</v>
      </c>
      <c r="H39" s="297">
        <v>33863</v>
      </c>
      <c r="I39" s="297" t="s">
        <v>30</v>
      </c>
      <c r="J39" s="57" t="s">
        <v>31</v>
      </c>
      <c r="K39" s="137">
        <v>45059318</v>
      </c>
      <c r="L39" s="57">
        <v>23810033755</v>
      </c>
      <c r="M39" s="303" t="s">
        <v>32</v>
      </c>
      <c r="N39" s="302" t="s">
        <v>201</v>
      </c>
      <c r="O39" s="304" t="s">
        <v>202</v>
      </c>
      <c r="P39" s="317" t="s">
        <v>82</v>
      </c>
      <c r="Q39" s="137" t="s">
        <v>203</v>
      </c>
      <c r="R39" s="137" t="s">
        <v>37</v>
      </c>
      <c r="S39" s="137" t="s">
        <v>204</v>
      </c>
      <c r="T39" s="137" t="s">
        <v>38</v>
      </c>
      <c r="U39" s="137" t="s">
        <v>205</v>
      </c>
    </row>
    <row r="40" spans="1:21" ht="18.75">
      <c r="A40" s="57">
        <v>33</v>
      </c>
      <c r="B40" s="58" t="s">
        <v>206</v>
      </c>
      <c r="C40" s="57"/>
      <c r="D40" s="57" t="s">
        <v>72</v>
      </c>
      <c r="E40" s="42" t="s">
        <v>73</v>
      </c>
      <c r="F40" s="290">
        <v>44844</v>
      </c>
      <c r="G40" s="57" t="s">
        <v>207</v>
      </c>
      <c r="H40" s="297">
        <v>33673</v>
      </c>
      <c r="I40" s="297" t="s">
        <v>30</v>
      </c>
      <c r="J40" s="57" t="s">
        <v>31</v>
      </c>
      <c r="K40" s="57"/>
      <c r="L40" s="284" t="s">
        <v>208</v>
      </c>
      <c r="M40" s="303" t="s">
        <v>32</v>
      </c>
      <c r="N40" s="57" t="s">
        <v>209</v>
      </c>
      <c r="O40" s="304" t="s">
        <v>210</v>
      </c>
      <c r="P40" s="57" t="s">
        <v>211</v>
      </c>
      <c r="Q40" s="57" t="s">
        <v>212</v>
      </c>
      <c r="R40" s="137" t="s">
        <v>37</v>
      </c>
      <c r="S40" s="137" t="s">
        <v>213</v>
      </c>
      <c r="T40" s="137" t="s">
        <v>47</v>
      </c>
      <c r="U40" s="137" t="s">
        <v>214</v>
      </c>
    </row>
    <row r="41" spans="1:21" ht="18.75">
      <c r="A41" s="57">
        <v>34</v>
      </c>
      <c r="B41" s="58" t="s">
        <v>215</v>
      </c>
      <c r="C41" s="57"/>
      <c r="D41" s="57" t="s">
        <v>72</v>
      </c>
      <c r="E41" s="42" t="s">
        <v>73</v>
      </c>
      <c r="F41" s="290">
        <v>44844</v>
      </c>
      <c r="G41" s="57" t="s">
        <v>207</v>
      </c>
      <c r="H41" s="290">
        <v>34165</v>
      </c>
      <c r="I41" s="297" t="s">
        <v>30</v>
      </c>
      <c r="J41" s="57" t="s">
        <v>31</v>
      </c>
      <c r="K41" s="57"/>
      <c r="L41" s="57">
        <v>24810009925</v>
      </c>
      <c r="M41" s="303" t="s">
        <v>32</v>
      </c>
      <c r="N41" s="57" t="s">
        <v>216</v>
      </c>
      <c r="O41" s="304" t="s">
        <v>217</v>
      </c>
      <c r="P41" s="57" t="s">
        <v>105</v>
      </c>
      <c r="Q41" s="137" t="s">
        <v>218</v>
      </c>
      <c r="R41" s="137" t="s">
        <v>37</v>
      </c>
      <c r="S41" s="137" t="s">
        <v>219</v>
      </c>
      <c r="T41" s="137" t="s">
        <v>38</v>
      </c>
      <c r="U41" s="137" t="s">
        <v>220</v>
      </c>
    </row>
    <row r="42" spans="1:21">
      <c r="O42" s="320"/>
      <c r="P42" s="320"/>
    </row>
    <row r="43" spans="1:21">
      <c r="O43" s="320"/>
      <c r="P43" s="320"/>
    </row>
    <row r="44" spans="1:21">
      <c r="O44" s="320"/>
      <c r="P44" s="320"/>
    </row>
    <row r="45" spans="1:21">
      <c r="O45" s="320"/>
      <c r="P45" s="320"/>
    </row>
    <row r="46" spans="1:21">
      <c r="O46" s="320"/>
      <c r="P46" s="320"/>
    </row>
    <row r="47" spans="1:21">
      <c r="O47" s="320"/>
      <c r="P47" s="320"/>
    </row>
    <row r="48" spans="1:21">
      <c r="O48" s="321"/>
      <c r="P48" s="322"/>
    </row>
    <row r="58" spans="22:22">
      <c r="V58" s="285" t="s">
        <v>221</v>
      </c>
    </row>
    <row r="59" spans="22:22">
      <c r="V59" s="285" t="s">
        <v>222</v>
      </c>
    </row>
  </sheetData>
  <mergeCells count="6">
    <mergeCell ref="A6:O6"/>
    <mergeCell ref="A1:P1"/>
    <mergeCell ref="A2:P2"/>
    <mergeCell ref="A3:P3"/>
    <mergeCell ref="A4:P4"/>
    <mergeCell ref="A5:P5"/>
  </mergeCells>
  <hyperlinks>
    <hyperlink ref="O20" r:id="rId1"/>
    <hyperlink ref="O38" r:id="rId2"/>
    <hyperlink ref="O16" r:id="rId3"/>
    <hyperlink ref="O15" r:id="rId4"/>
    <hyperlink ref="O39" r:id="rId5"/>
    <hyperlink ref="O19" r:id="rId6"/>
    <hyperlink ref="O17" r:id="rId7"/>
    <hyperlink ref="O22" r:id="rId8"/>
    <hyperlink ref="O40" r:id="rId9"/>
    <hyperlink ref="O23" r:id="rId10"/>
    <hyperlink ref="O37" r:id="rId11"/>
    <hyperlink ref="O36" r:id="rId12"/>
    <hyperlink ref="O14" r:id="rId13"/>
    <hyperlink ref="O41" r:id="rId14"/>
    <hyperlink ref="O9" r:id="rId15"/>
    <hyperlink ref="O8" r:id="rId16"/>
  </hyperlinks>
  <pageMargins left="0.7" right="0.7" top="0.75" bottom="0.75" header="0.3" footer="0.3"/>
  <pageSetup orientation="portrait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126"/>
  <sheetViews>
    <sheetView zoomScale="130" zoomScaleNormal="130" workbookViewId="0">
      <selection activeCell="R62" sqref="R62"/>
    </sheetView>
  </sheetViews>
  <sheetFormatPr defaultColWidth="4.42578125" defaultRowHeight="12.75"/>
  <cols>
    <col min="1" max="1" width="5" style="180" customWidth="1"/>
    <col min="2" max="2" width="38.85546875" style="181" customWidth="1"/>
    <col min="3" max="3" width="30.85546875" style="180" customWidth="1"/>
    <col min="4" max="4" width="27" style="180" customWidth="1"/>
    <col min="5" max="5" width="15.140625" style="180" customWidth="1"/>
    <col min="6" max="6" width="18.85546875" style="182" customWidth="1"/>
    <col min="7" max="7" width="11.85546875" style="183" customWidth="1"/>
    <col min="8" max="8" width="12.140625" style="183" customWidth="1"/>
    <col min="9" max="9" width="9.42578125" style="183" customWidth="1"/>
    <col min="10" max="10" width="10.85546875" style="183" customWidth="1"/>
    <col min="11" max="11" width="8.85546875" style="183" customWidth="1"/>
    <col min="12" max="12" width="13.5703125" style="182" customWidth="1"/>
    <col min="13" max="13" width="11.42578125" style="184" customWidth="1"/>
    <col min="14" max="14" width="16.85546875" style="183" customWidth="1"/>
    <col min="15" max="15" width="12.85546875" style="184" customWidth="1"/>
    <col min="16" max="16" width="19.42578125" style="184" customWidth="1"/>
    <col min="17" max="17" width="12.85546875" style="182" customWidth="1"/>
    <col min="18" max="18" width="14.5703125" style="182" customWidth="1"/>
    <col min="19" max="19" width="12.85546875" style="184" customWidth="1"/>
    <col min="20" max="20" width="16" style="184" customWidth="1"/>
    <col min="21" max="21" width="17.140625" style="184" customWidth="1"/>
    <col min="22" max="22" width="14.140625" style="183" customWidth="1"/>
    <col min="23" max="23" width="13.85546875" style="183" customWidth="1"/>
    <col min="24" max="24" width="14" style="174" customWidth="1"/>
    <col min="25" max="25" width="13.42578125" style="185" customWidth="1"/>
    <col min="26" max="26" width="13" style="185" customWidth="1"/>
    <col min="27" max="27" width="14.42578125" style="174" customWidth="1"/>
    <col min="28" max="28" width="16.140625" style="180" customWidth="1"/>
    <col min="29" max="29" width="21.140625" style="180" customWidth="1"/>
    <col min="30" max="243" width="9.140625" style="180" customWidth="1"/>
    <col min="244" max="16384" width="4.42578125" style="180"/>
  </cols>
  <sheetData>
    <row r="1" spans="1:29" s="122" customFormat="1" ht="21">
      <c r="A1" s="129"/>
      <c r="B1" s="186"/>
      <c r="C1" s="187"/>
      <c r="D1" s="188" t="s">
        <v>223</v>
      </c>
      <c r="E1" s="188"/>
      <c r="F1" s="132"/>
      <c r="G1" s="189"/>
      <c r="H1" s="187"/>
      <c r="I1" s="187"/>
      <c r="J1" s="187"/>
      <c r="K1" s="187"/>
      <c r="L1" s="132"/>
      <c r="M1" s="187"/>
      <c r="N1" s="187"/>
      <c r="O1" s="187"/>
      <c r="P1" s="187"/>
      <c r="Q1" s="132"/>
      <c r="R1" s="187"/>
      <c r="S1" s="187"/>
      <c r="T1" s="187"/>
      <c r="U1" s="187"/>
      <c r="V1" s="187"/>
      <c r="W1" s="187"/>
      <c r="X1" s="187"/>
      <c r="Y1" s="187"/>
      <c r="Z1" s="187"/>
      <c r="AA1" s="187"/>
    </row>
    <row r="2" spans="1:29" s="122" customFormat="1" ht="21">
      <c r="A2" s="129"/>
      <c r="B2" s="186"/>
      <c r="C2" s="187"/>
      <c r="D2" s="188" t="s">
        <v>224</v>
      </c>
      <c r="E2" s="188"/>
      <c r="F2" s="132"/>
      <c r="G2" s="189"/>
      <c r="H2" s="187"/>
      <c r="I2" s="187"/>
      <c r="J2" s="187"/>
      <c r="K2" s="187"/>
      <c r="L2" s="132"/>
      <c r="M2" s="187"/>
      <c r="N2" s="187"/>
      <c r="O2" s="187"/>
      <c r="P2" s="187"/>
      <c r="Q2" s="132"/>
      <c r="R2" s="187"/>
      <c r="S2" s="187"/>
      <c r="T2" s="187"/>
      <c r="U2" s="187"/>
      <c r="V2" s="187"/>
      <c r="W2" s="187"/>
      <c r="X2" s="187"/>
      <c r="Y2" s="187"/>
      <c r="Z2" s="187"/>
      <c r="AA2" s="187"/>
    </row>
    <row r="3" spans="1:29" s="122" customFormat="1" ht="21">
      <c r="A3" s="129"/>
      <c r="B3" s="186"/>
      <c r="C3" s="187"/>
      <c r="D3" s="188" t="s">
        <v>225</v>
      </c>
      <c r="E3" s="188"/>
      <c r="F3" s="132"/>
      <c r="G3" s="189"/>
      <c r="H3" s="187"/>
      <c r="I3" s="187"/>
      <c r="J3" s="187"/>
      <c r="K3" s="187"/>
      <c r="L3" s="132"/>
      <c r="M3" s="187"/>
      <c r="N3" s="187"/>
      <c r="O3" s="187"/>
      <c r="P3" s="187"/>
      <c r="Q3" s="132"/>
      <c r="R3" s="187"/>
      <c r="S3" s="187"/>
      <c r="T3" s="187"/>
      <c r="U3" s="187"/>
      <c r="V3" s="187"/>
      <c r="W3" s="187"/>
      <c r="X3" s="187"/>
      <c r="Y3" s="187"/>
      <c r="Z3" s="187"/>
      <c r="AA3" s="187"/>
    </row>
    <row r="4" spans="1:29" s="122" customFormat="1" ht="21">
      <c r="A4" s="129"/>
      <c r="B4" s="186"/>
      <c r="C4" s="187"/>
      <c r="D4" s="188" t="s">
        <v>226</v>
      </c>
      <c r="E4" s="188"/>
      <c r="F4" s="132"/>
      <c r="G4" s="189"/>
      <c r="H4" s="187"/>
      <c r="I4" s="187"/>
      <c r="J4" s="187"/>
      <c r="K4" s="187"/>
      <c r="L4" s="132"/>
      <c r="M4" s="187"/>
      <c r="N4" s="187"/>
      <c r="O4" s="187"/>
      <c r="P4" s="187"/>
      <c r="Q4" s="132"/>
      <c r="R4" s="187"/>
      <c r="S4" s="187"/>
      <c r="T4" s="187"/>
      <c r="U4" s="187"/>
      <c r="V4" s="187"/>
      <c r="W4" s="187"/>
      <c r="X4" s="187"/>
      <c r="Y4" s="187"/>
      <c r="Z4" s="187"/>
      <c r="AA4" s="187"/>
    </row>
    <row r="5" spans="1:29" s="122" customFormat="1" ht="15.75">
      <c r="A5" s="129"/>
      <c r="B5" s="186"/>
      <c r="C5" s="187"/>
      <c r="D5" s="190" t="s">
        <v>227</v>
      </c>
      <c r="E5" s="190"/>
      <c r="F5" s="132" t="s">
        <v>228</v>
      </c>
      <c r="G5" s="189"/>
      <c r="H5" s="187"/>
      <c r="I5" s="187"/>
      <c r="J5" s="187"/>
      <c r="K5" s="187"/>
      <c r="L5" s="132"/>
      <c r="M5" s="187"/>
      <c r="N5" s="187"/>
      <c r="O5" s="187"/>
      <c r="P5" s="187"/>
      <c r="Q5" s="132"/>
      <c r="R5" s="187"/>
      <c r="S5" s="187"/>
      <c r="T5" s="187"/>
      <c r="U5" s="187"/>
      <c r="V5" s="187"/>
      <c r="W5" s="187"/>
      <c r="X5" s="187"/>
      <c r="Y5" s="187"/>
      <c r="Z5" s="187"/>
      <c r="AA5" s="187"/>
    </row>
    <row r="6" spans="1:29" s="169" customFormat="1" ht="38.25">
      <c r="A6" s="38" t="s">
        <v>229</v>
      </c>
      <c r="B6" s="65" t="s">
        <v>230</v>
      </c>
      <c r="C6" s="65" t="s">
        <v>231</v>
      </c>
      <c r="D6" s="65" t="s">
        <v>232</v>
      </c>
      <c r="E6" s="38" t="s">
        <v>233</v>
      </c>
      <c r="F6" s="133" t="s">
        <v>234</v>
      </c>
      <c r="G6" s="191" t="s">
        <v>235</v>
      </c>
      <c r="H6" s="191" t="s">
        <v>236</v>
      </c>
      <c r="I6" s="191" t="s">
        <v>237</v>
      </c>
      <c r="J6" s="191" t="s">
        <v>238</v>
      </c>
      <c r="K6" s="191" t="s">
        <v>239</v>
      </c>
      <c r="L6" s="66" t="s">
        <v>240</v>
      </c>
      <c r="M6" s="210" t="s">
        <v>241</v>
      </c>
      <c r="N6" s="211" t="s">
        <v>242</v>
      </c>
      <c r="O6" s="212" t="s">
        <v>243</v>
      </c>
      <c r="P6" s="213" t="s">
        <v>244</v>
      </c>
      <c r="Q6" s="66" t="s">
        <v>245</v>
      </c>
      <c r="R6" s="66" t="s">
        <v>246</v>
      </c>
      <c r="S6" s="65" t="s">
        <v>247</v>
      </c>
      <c r="T6" s="65" t="s">
        <v>248</v>
      </c>
      <c r="U6" s="65" t="s">
        <v>249</v>
      </c>
      <c r="V6" s="211" t="s">
        <v>250</v>
      </c>
      <c r="W6" s="222" t="s">
        <v>251</v>
      </c>
      <c r="X6" s="223" t="s">
        <v>252</v>
      </c>
      <c r="Y6" s="165" t="s">
        <v>253</v>
      </c>
      <c r="Z6" s="66" t="s">
        <v>254</v>
      </c>
      <c r="AA6" s="250" t="s">
        <v>255</v>
      </c>
    </row>
    <row r="7" spans="1:29" s="170" customFormat="1" ht="18.75">
      <c r="A7" s="192">
        <v>1</v>
      </c>
      <c r="B7" s="193" t="s">
        <v>40</v>
      </c>
      <c r="C7" s="42" t="s">
        <v>41</v>
      </c>
      <c r="D7" s="42" t="s">
        <v>42</v>
      </c>
      <c r="E7" s="42" t="s">
        <v>256</v>
      </c>
      <c r="F7" s="35">
        <v>400000</v>
      </c>
      <c r="G7" s="194">
        <v>0</v>
      </c>
      <c r="H7" s="195">
        <v>0</v>
      </c>
      <c r="I7" s="214">
        <v>0</v>
      </c>
      <c r="J7" s="214">
        <v>0</v>
      </c>
      <c r="K7" s="214">
        <v>0</v>
      </c>
      <c r="L7" s="195">
        <v>0</v>
      </c>
      <c r="M7" s="214">
        <v>0</v>
      </c>
      <c r="N7" s="136">
        <f>F7+G7+H7+I7+J7+K7+L7</f>
        <v>400000</v>
      </c>
      <c r="O7" s="136">
        <f>10%*N7</f>
        <v>40000</v>
      </c>
      <c r="P7" s="215">
        <f>N7-O7</f>
        <v>360000</v>
      </c>
      <c r="Q7" s="224">
        <f>IF(P7&lt;270000,0,IF(P7&lt;520000,8%*(P7-270000),IF(P7&lt;760000,20000+20%*(P7-520000),IF(P7&lt;1000000,68000+25%*(P7-760000),128000+30%*(P7-1000000)))))</f>
        <v>7200</v>
      </c>
      <c r="R7" s="225">
        <v>0</v>
      </c>
      <c r="S7" s="226">
        <v>0</v>
      </c>
      <c r="T7" s="112">
        <v>0</v>
      </c>
      <c r="U7" s="227">
        <v>0</v>
      </c>
      <c r="V7" s="228">
        <f>O7+Q7+R7+S7+T7+U7</f>
        <v>47200</v>
      </c>
      <c r="W7" s="96">
        <f>N7-V7</f>
        <v>352800</v>
      </c>
      <c r="X7" s="229"/>
      <c r="Y7" s="251">
        <f>N7*10%</f>
        <v>40000</v>
      </c>
      <c r="Z7" s="251">
        <f>N7*10%</f>
        <v>40000</v>
      </c>
      <c r="AA7" s="252">
        <f>Y7+Z7</f>
        <v>80000</v>
      </c>
      <c r="AC7" s="169"/>
    </row>
    <row r="8" spans="1:29" s="171" customFormat="1" ht="18.75">
      <c r="A8" s="192">
        <v>2</v>
      </c>
      <c r="B8" s="141" t="s">
        <v>49</v>
      </c>
      <c r="C8" s="140" t="s">
        <v>257</v>
      </c>
      <c r="D8" s="140" t="s">
        <v>258</v>
      </c>
      <c r="E8" s="140" t="s">
        <v>82</v>
      </c>
      <c r="F8" s="196">
        <v>800000</v>
      </c>
      <c r="G8" s="194">
        <v>0</v>
      </c>
      <c r="H8" s="195">
        <v>0</v>
      </c>
      <c r="I8" s="214">
        <v>0</v>
      </c>
      <c r="J8" s="214">
        <v>0</v>
      </c>
      <c r="K8" s="214">
        <v>0</v>
      </c>
      <c r="L8" s="195">
        <v>0</v>
      </c>
      <c r="M8" s="214">
        <v>0</v>
      </c>
      <c r="N8" s="139">
        <f>F8+G8+H8+I8+J8+K8+L8</f>
        <v>800000</v>
      </c>
      <c r="O8" s="139">
        <f>10%*N8</f>
        <v>80000</v>
      </c>
      <c r="P8" s="216">
        <f>N8-O8</f>
        <v>720000</v>
      </c>
      <c r="Q8" s="230">
        <v>60000</v>
      </c>
      <c r="R8" s="225">
        <v>0</v>
      </c>
      <c r="S8" s="231">
        <v>0</v>
      </c>
      <c r="T8" s="112">
        <v>0</v>
      </c>
      <c r="U8" s="232">
        <v>0</v>
      </c>
      <c r="V8" s="228">
        <f>O8+Q8+R8+S8+T8+U8</f>
        <v>140000</v>
      </c>
      <c r="W8" s="96">
        <f>N8-V8</f>
        <v>660000</v>
      </c>
      <c r="X8" s="233"/>
      <c r="Y8" s="253">
        <f>N8*10%</f>
        <v>80000</v>
      </c>
      <c r="Z8" s="253">
        <f>N8*10%</f>
        <v>80000</v>
      </c>
      <c r="AA8" s="254">
        <f>Y8+Z8</f>
        <v>160000</v>
      </c>
      <c r="AC8" s="255"/>
    </row>
    <row r="9" spans="1:29" s="172" customFormat="1" ht="18.75">
      <c r="A9" s="192">
        <v>3</v>
      </c>
      <c r="B9" s="58" t="s">
        <v>259</v>
      </c>
      <c r="C9" s="57" t="s">
        <v>260</v>
      </c>
      <c r="D9" s="140" t="s">
        <v>179</v>
      </c>
      <c r="E9" s="140" t="s">
        <v>82</v>
      </c>
      <c r="F9" s="197">
        <v>500000</v>
      </c>
      <c r="G9" s="194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39">
        <f>F9+G9+H9+I9+J9+K9+L9</f>
        <v>500000</v>
      </c>
      <c r="O9" s="139">
        <f>10%*N9</f>
        <v>50000</v>
      </c>
      <c r="P9" s="217">
        <f>N9-O9</f>
        <v>450000</v>
      </c>
      <c r="Q9" s="230">
        <v>14400</v>
      </c>
      <c r="R9" s="225">
        <v>0</v>
      </c>
      <c r="S9" s="231">
        <v>0</v>
      </c>
      <c r="T9" s="112">
        <v>0</v>
      </c>
      <c r="U9" s="225">
        <v>0</v>
      </c>
      <c r="V9" s="228">
        <f>O9+Q9+R9+S9+T9+U9</f>
        <v>64400</v>
      </c>
      <c r="W9" s="96">
        <f>N9-V9</f>
        <v>435600</v>
      </c>
      <c r="X9" s="233"/>
      <c r="Y9" s="253">
        <f>N9*10%</f>
        <v>50000</v>
      </c>
      <c r="Z9" s="253">
        <f>N9*10%</f>
        <v>50000</v>
      </c>
      <c r="AA9" s="254">
        <f>Y9+Z9</f>
        <v>100000</v>
      </c>
      <c r="AC9" s="256"/>
    </row>
    <row r="10" spans="1:29" s="172" customFormat="1" ht="18.75">
      <c r="A10" s="192">
        <v>4</v>
      </c>
      <c r="B10" s="141" t="s">
        <v>261</v>
      </c>
      <c r="C10" s="140" t="s">
        <v>262</v>
      </c>
      <c r="D10" s="140" t="s">
        <v>179</v>
      </c>
      <c r="E10" s="140" t="s">
        <v>82</v>
      </c>
      <c r="F10" s="197">
        <v>500000</v>
      </c>
      <c r="G10" s="194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39">
        <f>F10+G10+H10+I10+J10+K10+L10</f>
        <v>500000</v>
      </c>
      <c r="O10" s="139">
        <f>10%*N10</f>
        <v>50000</v>
      </c>
      <c r="P10" s="217">
        <f>N10-O10</f>
        <v>450000</v>
      </c>
      <c r="Q10" s="230">
        <v>14400</v>
      </c>
      <c r="R10" s="225">
        <v>0</v>
      </c>
      <c r="S10" s="231">
        <v>0</v>
      </c>
      <c r="T10" s="112">
        <v>0</v>
      </c>
      <c r="U10" s="225">
        <v>0</v>
      </c>
      <c r="V10" s="228">
        <f>O10+Q10+R10+S10+T10+U10</f>
        <v>64400</v>
      </c>
      <c r="W10" s="96">
        <f>N10-V10</f>
        <v>435600</v>
      </c>
      <c r="X10" s="233"/>
      <c r="Y10" s="253">
        <f>N10*10%</f>
        <v>50000</v>
      </c>
      <c r="Z10" s="253">
        <f>N10*10%</f>
        <v>50000</v>
      </c>
      <c r="AA10" s="254">
        <f>Y10+Z10</f>
        <v>100000</v>
      </c>
      <c r="AC10" s="256"/>
    </row>
    <row r="11" spans="1:29" s="172" customFormat="1" ht="18.75">
      <c r="A11" s="192">
        <v>5</v>
      </c>
      <c r="B11" s="141" t="s">
        <v>263</v>
      </c>
      <c r="C11" s="140" t="s">
        <v>264</v>
      </c>
      <c r="D11" s="140" t="s">
        <v>179</v>
      </c>
      <c r="E11" s="140" t="s">
        <v>82</v>
      </c>
      <c r="F11" s="197">
        <v>500000</v>
      </c>
      <c r="G11" s="194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0</v>
      </c>
      <c r="N11" s="139">
        <f>F11+G11+H11+I11+J11+K11+L11</f>
        <v>500000</v>
      </c>
      <c r="O11" s="139">
        <f>10%*N11</f>
        <v>50000</v>
      </c>
      <c r="P11" s="217">
        <f>N11-O11</f>
        <v>450000</v>
      </c>
      <c r="Q11" s="230">
        <v>14400</v>
      </c>
      <c r="R11" s="225">
        <v>0</v>
      </c>
      <c r="S11" s="231">
        <v>0</v>
      </c>
      <c r="T11" s="112">
        <v>0</v>
      </c>
      <c r="U11" s="225">
        <v>0</v>
      </c>
      <c r="V11" s="228">
        <f>O11+Q11+R11+S11+T11+U11</f>
        <v>64400</v>
      </c>
      <c r="W11" s="96">
        <f>N11-V11</f>
        <v>435600</v>
      </c>
      <c r="X11" s="234"/>
      <c r="Y11" s="253">
        <f>N11*10%</f>
        <v>50000</v>
      </c>
      <c r="Z11" s="253">
        <f>N11*10%</f>
        <v>50000</v>
      </c>
      <c r="AA11" s="254">
        <f>Y11+Z11</f>
        <v>100000</v>
      </c>
      <c r="AC11" s="256"/>
    </row>
    <row r="12" spans="1:29" s="173" customFormat="1" ht="18.75">
      <c r="A12" s="192">
        <v>6</v>
      </c>
      <c r="B12" s="44" t="s">
        <v>53</v>
      </c>
      <c r="C12" s="60" t="s">
        <v>54</v>
      </c>
      <c r="D12" s="42" t="s">
        <v>52</v>
      </c>
      <c r="E12" s="42" t="s">
        <v>82</v>
      </c>
      <c r="F12" s="168">
        <v>300000</v>
      </c>
      <c r="G12" s="194">
        <v>0</v>
      </c>
      <c r="H12" s="195">
        <v>0</v>
      </c>
      <c r="I12" s="214">
        <v>0</v>
      </c>
      <c r="J12" s="205">
        <v>0</v>
      </c>
      <c r="K12" s="214">
        <v>0</v>
      </c>
      <c r="L12" s="218">
        <v>0</v>
      </c>
      <c r="M12" s="219">
        <v>0</v>
      </c>
      <c r="N12" s="142">
        <f t="shared" ref="N12:N19" si="0">F12+G12+H12+I12+J12+K12+L12</f>
        <v>300000</v>
      </c>
      <c r="O12" s="142">
        <v>0</v>
      </c>
      <c r="P12" s="215">
        <f t="shared" ref="P12:P17" si="1">N12-O12</f>
        <v>300000</v>
      </c>
      <c r="Q12" s="235">
        <v>0</v>
      </c>
      <c r="R12" s="225">
        <v>150000</v>
      </c>
      <c r="S12" s="236">
        <v>0</v>
      </c>
      <c r="T12" s="112">
        <v>0</v>
      </c>
      <c r="U12" s="237">
        <v>0</v>
      </c>
      <c r="V12" s="228">
        <f t="shared" ref="V12:V42" si="2">O12+Q12+R12+S12+T12+U12</f>
        <v>150000</v>
      </c>
      <c r="W12" s="96">
        <f t="shared" ref="W12:W56" si="3">N12-V12</f>
        <v>150000</v>
      </c>
      <c r="X12" s="238"/>
      <c r="Y12" s="257">
        <v>0</v>
      </c>
      <c r="Z12" s="257">
        <v>0</v>
      </c>
      <c r="AA12" s="258">
        <f t="shared" ref="AA12:AA17" si="4">Y12+Z12</f>
        <v>0</v>
      </c>
      <c r="AC12" s="169"/>
    </row>
    <row r="13" spans="1:29" s="173" customFormat="1" ht="18.75">
      <c r="A13" s="192">
        <v>7</v>
      </c>
      <c r="B13" s="46" t="s">
        <v>265</v>
      </c>
      <c r="C13" s="60" t="s">
        <v>62</v>
      </c>
      <c r="D13" s="42" t="s">
        <v>52</v>
      </c>
      <c r="E13" s="42" t="s">
        <v>82</v>
      </c>
      <c r="F13" s="168">
        <v>300000</v>
      </c>
      <c r="G13" s="194">
        <v>0</v>
      </c>
      <c r="H13" s="195">
        <v>0</v>
      </c>
      <c r="I13" s="205">
        <v>0</v>
      </c>
      <c r="J13" s="205">
        <v>0</v>
      </c>
      <c r="K13" s="205">
        <v>0</v>
      </c>
      <c r="L13" s="206">
        <v>0</v>
      </c>
      <c r="M13" s="205">
        <v>0</v>
      </c>
      <c r="N13" s="136">
        <f t="shared" si="0"/>
        <v>300000</v>
      </c>
      <c r="O13" s="136">
        <v>0</v>
      </c>
      <c r="P13" s="215">
        <f t="shared" si="1"/>
        <v>300000</v>
      </c>
      <c r="Q13" s="224">
        <v>0</v>
      </c>
      <c r="R13" s="225">
        <v>150000</v>
      </c>
      <c r="S13" s="226">
        <v>0</v>
      </c>
      <c r="T13" s="112">
        <v>0</v>
      </c>
      <c r="U13" s="227">
        <v>0</v>
      </c>
      <c r="V13" s="228">
        <f t="shared" si="2"/>
        <v>150000</v>
      </c>
      <c r="W13" s="96">
        <f t="shared" si="3"/>
        <v>150000</v>
      </c>
      <c r="X13" s="239"/>
      <c r="Y13" s="251">
        <v>0</v>
      </c>
      <c r="Z13" s="251">
        <v>0</v>
      </c>
      <c r="AA13" s="252">
        <f t="shared" si="4"/>
        <v>0</v>
      </c>
      <c r="AC13" s="169"/>
    </row>
    <row r="14" spans="1:29" s="173" customFormat="1" ht="18.75">
      <c r="A14" s="192">
        <v>8</v>
      </c>
      <c r="B14" s="46" t="s">
        <v>266</v>
      </c>
      <c r="C14" s="60" t="s">
        <v>62</v>
      </c>
      <c r="D14" s="42" t="s">
        <v>52</v>
      </c>
      <c r="E14" s="42" t="s">
        <v>82</v>
      </c>
      <c r="F14" s="168">
        <v>300000</v>
      </c>
      <c r="G14" s="194"/>
      <c r="H14" s="195"/>
      <c r="I14" s="205"/>
      <c r="J14" s="205"/>
      <c r="K14" s="205"/>
      <c r="L14" s="206">
        <v>0</v>
      </c>
      <c r="M14" s="205">
        <v>0</v>
      </c>
      <c r="N14" s="136">
        <f t="shared" si="0"/>
        <v>300000</v>
      </c>
      <c r="O14" s="136">
        <v>0</v>
      </c>
      <c r="P14" s="215">
        <f t="shared" si="1"/>
        <v>300000</v>
      </c>
      <c r="Q14" s="224">
        <v>0</v>
      </c>
      <c r="R14" s="225">
        <v>150000</v>
      </c>
      <c r="S14" s="226">
        <v>0</v>
      </c>
      <c r="T14" s="112">
        <v>0</v>
      </c>
      <c r="U14" s="227">
        <v>0</v>
      </c>
      <c r="V14" s="228">
        <f t="shared" si="2"/>
        <v>150000</v>
      </c>
      <c r="W14" s="96">
        <f t="shared" si="3"/>
        <v>150000</v>
      </c>
      <c r="X14" s="239"/>
      <c r="Y14" s="251">
        <v>0</v>
      </c>
      <c r="Z14" s="251">
        <v>0</v>
      </c>
      <c r="AA14" s="252">
        <f t="shared" si="4"/>
        <v>0</v>
      </c>
      <c r="AC14" s="169"/>
    </row>
    <row r="15" spans="1:29" s="173" customFormat="1" ht="18.75">
      <c r="A15" s="192">
        <v>9</v>
      </c>
      <c r="B15" s="46" t="s">
        <v>64</v>
      </c>
      <c r="C15" s="60" t="s">
        <v>65</v>
      </c>
      <c r="D15" s="42" t="s">
        <v>52</v>
      </c>
      <c r="E15" s="42" t="s">
        <v>82</v>
      </c>
      <c r="F15" s="168">
        <v>350000</v>
      </c>
      <c r="G15" s="194">
        <v>0</v>
      </c>
      <c r="H15" s="195">
        <v>0</v>
      </c>
      <c r="I15" s="205">
        <v>0</v>
      </c>
      <c r="J15" s="205">
        <v>0</v>
      </c>
      <c r="K15" s="205">
        <v>0</v>
      </c>
      <c r="L15" s="206">
        <v>0</v>
      </c>
      <c r="M15" s="205">
        <v>0</v>
      </c>
      <c r="N15" s="136">
        <f t="shared" si="0"/>
        <v>350000</v>
      </c>
      <c r="O15" s="136">
        <f>10%*N15</f>
        <v>35000</v>
      </c>
      <c r="P15" s="215">
        <f t="shared" si="1"/>
        <v>315000</v>
      </c>
      <c r="Q15" s="224">
        <f>IF(P15&lt;270000,0,IF(P15&lt;520000,8%*(P15-270000),IF(P15&lt;760000,20000+20%*(P15-520000),IF(P15&lt;1000000,68000+25%*(P15-760000),128000+30%*(P15-1000000)))))</f>
        <v>3600</v>
      </c>
      <c r="R15" s="225">
        <v>155000</v>
      </c>
      <c r="S15" s="226">
        <v>0</v>
      </c>
      <c r="T15" s="112">
        <v>0</v>
      </c>
      <c r="U15" s="227">
        <v>0</v>
      </c>
      <c r="V15" s="228">
        <f t="shared" si="2"/>
        <v>193600</v>
      </c>
      <c r="W15" s="96">
        <f t="shared" si="3"/>
        <v>156400</v>
      </c>
      <c r="X15" s="240"/>
      <c r="Y15" s="251">
        <f t="shared" ref="Y15:Y17" si="5">N15*10%</f>
        <v>35000</v>
      </c>
      <c r="Z15" s="251">
        <f t="shared" ref="Z15:Z17" si="6">N15*10%</f>
        <v>35000</v>
      </c>
      <c r="AA15" s="252">
        <f t="shared" si="4"/>
        <v>70000</v>
      </c>
      <c r="AC15" s="169"/>
    </row>
    <row r="16" spans="1:29" s="173" customFormat="1" ht="18.75">
      <c r="A16" s="192">
        <v>10</v>
      </c>
      <c r="B16" s="44" t="s">
        <v>71</v>
      </c>
      <c r="C16" s="57" t="s">
        <v>72</v>
      </c>
      <c r="D16" s="42" t="s">
        <v>73</v>
      </c>
      <c r="E16" s="42" t="s">
        <v>82</v>
      </c>
      <c r="F16" s="168">
        <v>300000</v>
      </c>
      <c r="G16" s="194">
        <v>0</v>
      </c>
      <c r="H16" s="195">
        <v>0</v>
      </c>
      <c r="I16" s="205">
        <v>0</v>
      </c>
      <c r="J16" s="205">
        <v>0</v>
      </c>
      <c r="K16" s="205">
        <v>0</v>
      </c>
      <c r="L16" s="206">
        <v>0</v>
      </c>
      <c r="M16" s="205">
        <v>0</v>
      </c>
      <c r="N16" s="136">
        <f t="shared" si="0"/>
        <v>300000</v>
      </c>
      <c r="O16" s="136">
        <f>10%*N16</f>
        <v>30000</v>
      </c>
      <c r="P16" s="215">
        <f t="shared" si="1"/>
        <v>270000</v>
      </c>
      <c r="Q16" s="224">
        <f>IF(P16&lt;270000,0,IF(P16&lt;520000,8%*(P16-270000),IF(P16&lt;760000,20000+20%*(P16-520000),IF(P16&lt;1000000,68000+25%*(P16-760000),128000+30%*(P16-1000000)))))</f>
        <v>0</v>
      </c>
      <c r="R16" s="225">
        <v>0</v>
      </c>
      <c r="S16" s="226">
        <v>0</v>
      </c>
      <c r="T16" s="112">
        <v>0</v>
      </c>
      <c r="U16" s="227">
        <v>0</v>
      </c>
      <c r="V16" s="228">
        <f t="shared" si="2"/>
        <v>30000</v>
      </c>
      <c r="W16" s="96">
        <f t="shared" si="3"/>
        <v>270000</v>
      </c>
      <c r="X16" s="240"/>
      <c r="Y16" s="251">
        <f t="shared" si="5"/>
        <v>30000</v>
      </c>
      <c r="Z16" s="251">
        <f t="shared" si="6"/>
        <v>30000</v>
      </c>
      <c r="AA16" s="252">
        <f t="shared" si="4"/>
        <v>60000</v>
      </c>
      <c r="AC16" s="169"/>
    </row>
    <row r="17" spans="1:29" s="173" customFormat="1" ht="18.75">
      <c r="A17" s="192">
        <v>11</v>
      </c>
      <c r="B17" s="44" t="s">
        <v>267</v>
      </c>
      <c r="C17" s="57" t="s">
        <v>72</v>
      </c>
      <c r="D17" s="42" t="s">
        <v>73</v>
      </c>
      <c r="E17" s="42" t="s">
        <v>82</v>
      </c>
      <c r="F17" s="168">
        <v>400000</v>
      </c>
      <c r="G17" s="194">
        <v>0</v>
      </c>
      <c r="H17" s="195">
        <v>0</v>
      </c>
      <c r="I17" s="205">
        <v>0</v>
      </c>
      <c r="J17" s="205">
        <v>0</v>
      </c>
      <c r="K17" s="205">
        <v>0</v>
      </c>
      <c r="L17" s="206">
        <v>0</v>
      </c>
      <c r="M17" s="205">
        <v>0</v>
      </c>
      <c r="N17" s="136">
        <f t="shared" si="0"/>
        <v>400000</v>
      </c>
      <c r="O17" s="136">
        <f>10%*N17</f>
        <v>40000</v>
      </c>
      <c r="P17" s="215">
        <f t="shared" si="1"/>
        <v>360000</v>
      </c>
      <c r="Q17" s="224">
        <f>IF(P17&lt;270000,0,IF(P17&lt;520000,8%*(P17-270000),IF(P17&lt;760000,20000+20%*(P17-520000),IF(P17&lt;1000000,68000+25%*(P17-760000),128000+30%*(P17-1000000)))))</f>
        <v>7200</v>
      </c>
      <c r="R17" s="225">
        <v>0</v>
      </c>
      <c r="S17" s="226">
        <v>0</v>
      </c>
      <c r="T17" s="112">
        <v>0</v>
      </c>
      <c r="U17" s="227">
        <v>0</v>
      </c>
      <c r="V17" s="228">
        <f t="shared" si="2"/>
        <v>47200</v>
      </c>
      <c r="W17" s="96">
        <f t="shared" si="3"/>
        <v>352800</v>
      </c>
      <c r="X17" s="240"/>
      <c r="Y17" s="251">
        <f t="shared" si="5"/>
        <v>40000</v>
      </c>
      <c r="Z17" s="251">
        <f t="shared" si="6"/>
        <v>40000</v>
      </c>
      <c r="AA17" s="252">
        <f t="shared" si="4"/>
        <v>80000</v>
      </c>
      <c r="AC17" s="169"/>
    </row>
    <row r="18" spans="1:29" s="173" customFormat="1" ht="18.75">
      <c r="A18" s="192">
        <v>12</v>
      </c>
      <c r="B18" s="46" t="s">
        <v>268</v>
      </c>
      <c r="C18" s="57" t="s">
        <v>72</v>
      </c>
      <c r="D18" s="42" t="s">
        <v>73</v>
      </c>
      <c r="E18" s="42" t="s">
        <v>82</v>
      </c>
      <c r="F18" s="168">
        <v>400000</v>
      </c>
      <c r="G18" s="194">
        <v>0</v>
      </c>
      <c r="H18" s="195">
        <v>0</v>
      </c>
      <c r="I18" s="205">
        <v>0</v>
      </c>
      <c r="J18" s="205">
        <v>0</v>
      </c>
      <c r="K18" s="205">
        <v>0</v>
      </c>
      <c r="L18" s="206">
        <v>0</v>
      </c>
      <c r="M18" s="205">
        <v>0</v>
      </c>
      <c r="N18" s="136">
        <f t="shared" si="0"/>
        <v>400000</v>
      </c>
      <c r="O18" s="136">
        <f t="shared" ref="O18:O39" si="7">10%*N18</f>
        <v>40000</v>
      </c>
      <c r="P18" s="215">
        <f t="shared" ref="P18:P56" si="8">N18-O18</f>
        <v>360000</v>
      </c>
      <c r="Q18" s="224">
        <f t="shared" ref="Q18:Q39" si="9">IF(P18&lt;270000,0,IF(P18&lt;520000,8%*(P18-270000),IF(P18&lt;760000,20000+20%*(P18-520000),IF(P18&lt;1000000,68000+25%*(P18-760000),128000+30%*(P18-1000000)))))</f>
        <v>7200</v>
      </c>
      <c r="R18" s="225">
        <v>0</v>
      </c>
      <c r="S18" s="226">
        <v>0</v>
      </c>
      <c r="T18" s="112">
        <v>0</v>
      </c>
      <c r="U18" s="227">
        <v>0</v>
      </c>
      <c r="V18" s="228">
        <f t="shared" si="2"/>
        <v>47200</v>
      </c>
      <c r="W18" s="96">
        <f t="shared" si="3"/>
        <v>352800</v>
      </c>
      <c r="X18" s="240"/>
      <c r="Y18" s="251">
        <f t="shared" ref="Y18:Y39" si="10">N18*10%</f>
        <v>40000</v>
      </c>
      <c r="Z18" s="251">
        <f t="shared" ref="Z18:Z39" si="11">N18*10%</f>
        <v>40000</v>
      </c>
      <c r="AA18" s="252">
        <f t="shared" ref="AA18:AA24" si="12">Y18+Z18</f>
        <v>80000</v>
      </c>
      <c r="AC18" s="169"/>
    </row>
    <row r="19" spans="1:29" s="173" customFormat="1" ht="18.75">
      <c r="A19" s="192">
        <v>13</v>
      </c>
      <c r="B19" s="46" t="s">
        <v>94</v>
      </c>
      <c r="C19" s="57" t="s">
        <v>72</v>
      </c>
      <c r="D19" s="42" t="s">
        <v>73</v>
      </c>
      <c r="E19" s="42" t="s">
        <v>82</v>
      </c>
      <c r="F19" s="168">
        <v>400000</v>
      </c>
      <c r="G19" s="194">
        <v>0</v>
      </c>
      <c r="H19" s="195">
        <v>0</v>
      </c>
      <c r="I19" s="205">
        <v>0</v>
      </c>
      <c r="J19" s="205">
        <v>0</v>
      </c>
      <c r="K19" s="205">
        <v>0</v>
      </c>
      <c r="L19" s="206">
        <v>0</v>
      </c>
      <c r="M19" s="205">
        <v>0</v>
      </c>
      <c r="N19" s="136">
        <f t="shared" si="0"/>
        <v>400000</v>
      </c>
      <c r="O19" s="136">
        <f t="shared" si="7"/>
        <v>40000</v>
      </c>
      <c r="P19" s="215">
        <f t="shared" si="8"/>
        <v>360000</v>
      </c>
      <c r="Q19" s="224">
        <f t="shared" si="9"/>
        <v>7200</v>
      </c>
      <c r="R19" s="225">
        <v>0</v>
      </c>
      <c r="S19" s="226">
        <v>0</v>
      </c>
      <c r="T19" s="112">
        <v>0</v>
      </c>
      <c r="U19" s="227">
        <v>0</v>
      </c>
      <c r="V19" s="228">
        <f t="shared" si="2"/>
        <v>47200</v>
      </c>
      <c r="W19" s="96">
        <f t="shared" si="3"/>
        <v>352800</v>
      </c>
      <c r="X19" s="240"/>
      <c r="Y19" s="251">
        <f t="shared" si="10"/>
        <v>40000</v>
      </c>
      <c r="Z19" s="251">
        <f t="shared" si="11"/>
        <v>40000</v>
      </c>
      <c r="AA19" s="252">
        <f t="shared" si="12"/>
        <v>80000</v>
      </c>
      <c r="AC19" s="169"/>
    </row>
    <row r="20" spans="1:29" s="173" customFormat="1" ht="18.75">
      <c r="A20" s="192">
        <v>14</v>
      </c>
      <c r="B20" s="46" t="s">
        <v>97</v>
      </c>
      <c r="C20" s="57" t="s">
        <v>72</v>
      </c>
      <c r="D20" s="42" t="s">
        <v>73</v>
      </c>
      <c r="E20" s="42" t="s">
        <v>82</v>
      </c>
      <c r="F20" s="168">
        <v>400000</v>
      </c>
      <c r="G20" s="194">
        <v>0</v>
      </c>
      <c r="H20" s="195">
        <v>0</v>
      </c>
      <c r="I20" s="205">
        <v>0</v>
      </c>
      <c r="J20" s="205">
        <v>0</v>
      </c>
      <c r="K20" s="205">
        <v>0</v>
      </c>
      <c r="L20" s="206">
        <v>0</v>
      </c>
      <c r="M20" s="205">
        <v>0</v>
      </c>
      <c r="N20" s="146">
        <f>F20+G20+L20</f>
        <v>400000</v>
      </c>
      <c r="O20" s="136">
        <f t="shared" si="7"/>
        <v>40000</v>
      </c>
      <c r="P20" s="215">
        <f t="shared" si="8"/>
        <v>360000</v>
      </c>
      <c r="Q20" s="224">
        <f t="shared" si="9"/>
        <v>7200</v>
      </c>
      <c r="R20" s="225">
        <v>0</v>
      </c>
      <c r="S20" s="226">
        <v>0</v>
      </c>
      <c r="T20" s="112">
        <v>0</v>
      </c>
      <c r="U20" s="226">
        <v>0</v>
      </c>
      <c r="V20" s="228">
        <f t="shared" si="2"/>
        <v>47200</v>
      </c>
      <c r="W20" s="96">
        <f t="shared" si="3"/>
        <v>352800</v>
      </c>
      <c r="X20" s="240"/>
      <c r="Y20" s="251">
        <f t="shared" si="10"/>
        <v>40000</v>
      </c>
      <c r="Z20" s="251">
        <f t="shared" si="11"/>
        <v>40000</v>
      </c>
      <c r="AA20" s="252">
        <f t="shared" si="12"/>
        <v>80000</v>
      </c>
      <c r="AC20" s="169"/>
    </row>
    <row r="21" spans="1:29" s="174" customFormat="1" ht="18.75">
      <c r="A21" s="192">
        <v>15</v>
      </c>
      <c r="B21" s="46" t="s">
        <v>102</v>
      </c>
      <c r="C21" s="57" t="s">
        <v>72</v>
      </c>
      <c r="D21" s="147" t="s">
        <v>73</v>
      </c>
      <c r="E21" s="147" t="s">
        <v>82</v>
      </c>
      <c r="F21" s="33">
        <v>300000</v>
      </c>
      <c r="G21" s="198">
        <v>0</v>
      </c>
      <c r="H21" s="199">
        <v>0</v>
      </c>
      <c r="I21" s="220">
        <v>0</v>
      </c>
      <c r="J21" s="220">
        <v>0</v>
      </c>
      <c r="K21" s="220">
        <v>0</v>
      </c>
      <c r="L21" s="33">
        <v>0</v>
      </c>
      <c r="M21" s="220">
        <v>0</v>
      </c>
      <c r="N21" s="148">
        <f>F21+G21+L21</f>
        <v>300000</v>
      </c>
      <c r="O21" s="136">
        <f t="shared" si="7"/>
        <v>30000</v>
      </c>
      <c r="P21" s="221">
        <f t="shared" si="8"/>
        <v>270000</v>
      </c>
      <c r="Q21" s="224">
        <f t="shared" si="9"/>
        <v>0</v>
      </c>
      <c r="R21" s="225">
        <v>0</v>
      </c>
      <c r="S21" s="241">
        <v>0</v>
      </c>
      <c r="T21" s="112">
        <v>0</v>
      </c>
      <c r="U21" s="241">
        <v>0</v>
      </c>
      <c r="V21" s="228">
        <f t="shared" si="2"/>
        <v>30000</v>
      </c>
      <c r="W21" s="96">
        <f t="shared" si="3"/>
        <v>270000</v>
      </c>
      <c r="X21" s="242"/>
      <c r="Y21" s="251">
        <f t="shared" si="10"/>
        <v>30000</v>
      </c>
      <c r="Z21" s="251">
        <f t="shared" si="11"/>
        <v>30000</v>
      </c>
      <c r="AA21" s="259">
        <f t="shared" si="12"/>
        <v>60000</v>
      </c>
      <c r="AC21" s="169"/>
    </row>
    <row r="22" spans="1:29" s="173" customFormat="1" ht="16.7" customHeight="1">
      <c r="A22" s="192">
        <v>16</v>
      </c>
      <c r="B22" s="200" t="s">
        <v>269</v>
      </c>
      <c r="C22" s="51" t="s">
        <v>110</v>
      </c>
      <c r="D22" s="42" t="s">
        <v>42</v>
      </c>
      <c r="E22" s="42" t="s">
        <v>82</v>
      </c>
      <c r="F22" s="201">
        <v>647221</v>
      </c>
      <c r="G22" s="194">
        <v>0</v>
      </c>
      <c r="H22" s="195">
        <v>0</v>
      </c>
      <c r="I22" s="205">
        <v>0</v>
      </c>
      <c r="J22" s="205">
        <v>0</v>
      </c>
      <c r="K22" s="205">
        <v>0</v>
      </c>
      <c r="L22" s="206">
        <v>0</v>
      </c>
      <c r="M22" s="205">
        <v>0</v>
      </c>
      <c r="N22" s="146">
        <f>F22+G22+L22</f>
        <v>647221</v>
      </c>
      <c r="O22" s="136">
        <f t="shared" si="7"/>
        <v>64722.100000000006</v>
      </c>
      <c r="P22" s="215">
        <f t="shared" si="8"/>
        <v>582498.9</v>
      </c>
      <c r="Q22" s="224">
        <f t="shared" si="9"/>
        <v>32499.780000000006</v>
      </c>
      <c r="R22" s="225">
        <v>0</v>
      </c>
      <c r="S22" s="226">
        <v>0</v>
      </c>
      <c r="T22" s="112">
        <v>0</v>
      </c>
      <c r="U22" s="226">
        <v>0</v>
      </c>
      <c r="V22" s="228">
        <f t="shared" si="2"/>
        <v>97221.88</v>
      </c>
      <c r="W22" s="96">
        <f t="shared" si="3"/>
        <v>549999.12</v>
      </c>
      <c r="X22" s="240"/>
      <c r="Y22" s="251">
        <f t="shared" si="10"/>
        <v>64722.100000000006</v>
      </c>
      <c r="Z22" s="251">
        <f t="shared" si="11"/>
        <v>64722.100000000006</v>
      </c>
      <c r="AA22" s="252">
        <f t="shared" si="12"/>
        <v>129444.20000000001</v>
      </c>
      <c r="AC22" s="169"/>
    </row>
    <row r="23" spans="1:29" s="173" customFormat="1" ht="18.75">
      <c r="A23" s="192">
        <v>17</v>
      </c>
      <c r="B23" s="200" t="s">
        <v>270</v>
      </c>
      <c r="C23" s="49" t="s">
        <v>114</v>
      </c>
      <c r="D23" s="42" t="s">
        <v>42</v>
      </c>
      <c r="E23" s="42" t="s">
        <v>82</v>
      </c>
      <c r="F23" s="201">
        <v>457004</v>
      </c>
      <c r="G23" s="194">
        <v>0</v>
      </c>
      <c r="H23" s="195">
        <v>0</v>
      </c>
      <c r="I23" s="205">
        <v>0</v>
      </c>
      <c r="J23" s="205">
        <v>0</v>
      </c>
      <c r="K23" s="205">
        <v>0</v>
      </c>
      <c r="L23" s="206">
        <v>0</v>
      </c>
      <c r="M23" s="205">
        <v>0</v>
      </c>
      <c r="N23" s="146">
        <f>F23+G23+L23</f>
        <v>457004</v>
      </c>
      <c r="O23" s="136">
        <f t="shared" si="7"/>
        <v>45700.4</v>
      </c>
      <c r="P23" s="215">
        <f t="shared" si="8"/>
        <v>411303.6</v>
      </c>
      <c r="Q23" s="224">
        <f t="shared" si="9"/>
        <v>11304.287999999999</v>
      </c>
      <c r="R23" s="225">
        <v>250000</v>
      </c>
      <c r="S23" s="226">
        <v>0</v>
      </c>
      <c r="T23" s="112">
        <v>0</v>
      </c>
      <c r="U23" s="226">
        <v>0</v>
      </c>
      <c r="V23" s="228">
        <f t="shared" si="2"/>
        <v>307004.68800000002</v>
      </c>
      <c r="W23" s="96">
        <f t="shared" si="3"/>
        <v>149999.31199999998</v>
      </c>
      <c r="X23" s="240"/>
      <c r="Y23" s="251">
        <f t="shared" si="10"/>
        <v>45700.4</v>
      </c>
      <c r="Z23" s="251">
        <f t="shared" si="11"/>
        <v>45700.4</v>
      </c>
      <c r="AA23" s="252">
        <f t="shared" si="12"/>
        <v>91400.8</v>
      </c>
      <c r="AC23" s="169"/>
    </row>
    <row r="24" spans="1:29" s="173" customFormat="1" ht="18.75">
      <c r="A24" s="192">
        <v>18</v>
      </c>
      <c r="B24" s="202" t="s">
        <v>271</v>
      </c>
      <c r="C24" s="49" t="s">
        <v>114</v>
      </c>
      <c r="D24" s="42" t="s">
        <v>42</v>
      </c>
      <c r="E24" s="42" t="s">
        <v>82</v>
      </c>
      <c r="F24" s="201">
        <v>577776</v>
      </c>
      <c r="G24" s="194">
        <v>0</v>
      </c>
      <c r="H24" s="195">
        <v>0</v>
      </c>
      <c r="I24" s="205">
        <v>0</v>
      </c>
      <c r="J24" s="205">
        <v>0</v>
      </c>
      <c r="K24" s="205">
        <v>0</v>
      </c>
      <c r="L24" s="206">
        <v>0</v>
      </c>
      <c r="M24" s="205">
        <v>0</v>
      </c>
      <c r="N24" s="146">
        <f>F24+G24+L24</f>
        <v>577776</v>
      </c>
      <c r="O24" s="136">
        <f t="shared" si="7"/>
        <v>57777.600000000006</v>
      </c>
      <c r="P24" s="215">
        <f t="shared" si="8"/>
        <v>519998.4</v>
      </c>
      <c r="Q24" s="224">
        <f t="shared" si="9"/>
        <v>19999.872000000003</v>
      </c>
      <c r="R24" s="225">
        <v>250000</v>
      </c>
      <c r="S24" s="226">
        <v>0</v>
      </c>
      <c r="T24" s="112">
        <v>0</v>
      </c>
      <c r="U24" s="226">
        <v>0</v>
      </c>
      <c r="V24" s="228">
        <f t="shared" si="2"/>
        <v>327777.47200000001</v>
      </c>
      <c r="W24" s="96">
        <f t="shared" si="3"/>
        <v>249998.52799999999</v>
      </c>
      <c r="X24" s="240"/>
      <c r="Y24" s="251">
        <f t="shared" si="10"/>
        <v>57777.600000000006</v>
      </c>
      <c r="Z24" s="251">
        <f t="shared" si="11"/>
        <v>57777.600000000006</v>
      </c>
      <c r="AA24" s="252">
        <f t="shared" si="12"/>
        <v>115555.20000000001</v>
      </c>
      <c r="AC24" s="169"/>
    </row>
    <row r="25" spans="1:29" s="173" customFormat="1" ht="18.75">
      <c r="A25" s="192">
        <v>19</v>
      </c>
      <c r="B25" s="152" t="s">
        <v>130</v>
      </c>
      <c r="C25" s="57" t="s">
        <v>131</v>
      </c>
      <c r="D25" s="42" t="s">
        <v>132</v>
      </c>
      <c r="E25" s="42" t="s">
        <v>82</v>
      </c>
      <c r="F25" s="160">
        <v>300000</v>
      </c>
      <c r="G25" s="194">
        <v>0</v>
      </c>
      <c r="H25" s="195">
        <v>0</v>
      </c>
      <c r="I25" s="205">
        <v>0</v>
      </c>
      <c r="J25" s="205">
        <v>0</v>
      </c>
      <c r="K25" s="205">
        <v>0</v>
      </c>
      <c r="L25" s="206">
        <v>0</v>
      </c>
      <c r="M25" s="205">
        <v>0</v>
      </c>
      <c r="N25" s="146">
        <f t="shared" ref="N25:N32" si="13">F25+G25+L25</f>
        <v>300000</v>
      </c>
      <c r="O25" s="136">
        <v>0</v>
      </c>
      <c r="P25" s="215">
        <f t="shared" si="8"/>
        <v>300000</v>
      </c>
      <c r="Q25" s="224">
        <v>0</v>
      </c>
      <c r="R25" s="225">
        <v>150000</v>
      </c>
      <c r="S25" s="226">
        <v>0</v>
      </c>
      <c r="T25" s="112">
        <v>0</v>
      </c>
      <c r="U25" s="226">
        <v>0</v>
      </c>
      <c r="V25" s="228">
        <f t="shared" si="2"/>
        <v>150000</v>
      </c>
      <c r="W25" s="96">
        <f t="shared" si="3"/>
        <v>150000</v>
      </c>
      <c r="X25" s="240"/>
      <c r="Y25" s="251">
        <v>0</v>
      </c>
      <c r="Z25" s="251">
        <v>0</v>
      </c>
      <c r="AA25" s="252">
        <f t="shared" ref="AA25:AA49" si="14">Y25+Z25</f>
        <v>0</v>
      </c>
      <c r="AC25" s="169"/>
    </row>
    <row r="26" spans="1:29" s="173" customFormat="1" ht="18.75">
      <c r="A26" s="192">
        <v>20</v>
      </c>
      <c r="B26" s="44" t="s">
        <v>135</v>
      </c>
      <c r="C26" s="57" t="s">
        <v>131</v>
      </c>
      <c r="D26" s="42" t="s">
        <v>132</v>
      </c>
      <c r="E26" s="42" t="s">
        <v>82</v>
      </c>
      <c r="F26" s="160">
        <v>300000</v>
      </c>
      <c r="G26" s="194">
        <v>0</v>
      </c>
      <c r="H26" s="195">
        <v>0</v>
      </c>
      <c r="I26" s="205">
        <v>0</v>
      </c>
      <c r="J26" s="205">
        <v>0</v>
      </c>
      <c r="K26" s="205">
        <v>0</v>
      </c>
      <c r="L26" s="206">
        <v>0</v>
      </c>
      <c r="M26" s="205">
        <v>0</v>
      </c>
      <c r="N26" s="146">
        <f t="shared" si="13"/>
        <v>300000</v>
      </c>
      <c r="O26" s="136">
        <f t="shared" si="7"/>
        <v>30000</v>
      </c>
      <c r="P26" s="215">
        <f t="shared" si="8"/>
        <v>270000</v>
      </c>
      <c r="Q26" s="224">
        <f t="shared" si="9"/>
        <v>0</v>
      </c>
      <c r="R26" s="225">
        <v>135000</v>
      </c>
      <c r="S26" s="226">
        <v>0</v>
      </c>
      <c r="T26" s="112">
        <v>0</v>
      </c>
      <c r="U26" s="226">
        <v>0</v>
      </c>
      <c r="V26" s="228">
        <f t="shared" si="2"/>
        <v>165000</v>
      </c>
      <c r="W26" s="96">
        <f t="shared" si="3"/>
        <v>135000</v>
      </c>
      <c r="X26" s="240"/>
      <c r="Y26" s="251">
        <f t="shared" si="10"/>
        <v>30000</v>
      </c>
      <c r="Z26" s="251">
        <f t="shared" si="11"/>
        <v>30000</v>
      </c>
      <c r="AA26" s="252">
        <f t="shared" si="14"/>
        <v>60000</v>
      </c>
      <c r="AC26" s="169"/>
    </row>
    <row r="27" spans="1:29" s="173" customFormat="1" ht="18.75">
      <c r="A27" s="192">
        <v>21</v>
      </c>
      <c r="B27" s="203" t="s">
        <v>139</v>
      </c>
      <c r="C27" s="57" t="s">
        <v>131</v>
      </c>
      <c r="D27" s="42" t="s">
        <v>132</v>
      </c>
      <c r="E27" s="42" t="s">
        <v>82</v>
      </c>
      <c r="F27" s="160">
        <v>300000</v>
      </c>
      <c r="G27" s="194">
        <v>0</v>
      </c>
      <c r="H27" s="195">
        <v>0</v>
      </c>
      <c r="I27" s="205">
        <v>0</v>
      </c>
      <c r="J27" s="205">
        <v>0</v>
      </c>
      <c r="K27" s="205">
        <v>0</v>
      </c>
      <c r="L27" s="206">
        <v>0</v>
      </c>
      <c r="M27" s="205">
        <v>0</v>
      </c>
      <c r="N27" s="146">
        <f t="shared" si="13"/>
        <v>300000</v>
      </c>
      <c r="O27" s="136">
        <f t="shared" si="7"/>
        <v>30000</v>
      </c>
      <c r="P27" s="215">
        <f t="shared" si="8"/>
        <v>270000</v>
      </c>
      <c r="Q27" s="224">
        <f t="shared" si="9"/>
        <v>0</v>
      </c>
      <c r="R27" s="225">
        <v>0</v>
      </c>
      <c r="S27" s="226">
        <v>0</v>
      </c>
      <c r="T27" s="112">
        <v>0</v>
      </c>
      <c r="U27" s="226">
        <v>0</v>
      </c>
      <c r="V27" s="228">
        <f t="shared" si="2"/>
        <v>30000</v>
      </c>
      <c r="W27" s="96">
        <f t="shared" si="3"/>
        <v>270000</v>
      </c>
      <c r="X27" s="240"/>
      <c r="Y27" s="251">
        <f t="shared" si="10"/>
        <v>30000</v>
      </c>
      <c r="Z27" s="251">
        <f t="shared" si="11"/>
        <v>30000</v>
      </c>
      <c r="AA27" s="252">
        <f t="shared" si="14"/>
        <v>60000</v>
      </c>
      <c r="AC27" s="169"/>
    </row>
    <row r="28" spans="1:29" s="173" customFormat="1" ht="18.75">
      <c r="A28" s="192">
        <v>22</v>
      </c>
      <c r="B28" s="44" t="s">
        <v>272</v>
      </c>
      <c r="C28" s="57" t="s">
        <v>131</v>
      </c>
      <c r="D28" s="42" t="s">
        <v>132</v>
      </c>
      <c r="E28" s="42" t="s">
        <v>82</v>
      </c>
      <c r="F28" s="160">
        <v>300000</v>
      </c>
      <c r="G28" s="194">
        <v>0</v>
      </c>
      <c r="H28" s="195">
        <v>0</v>
      </c>
      <c r="I28" s="205">
        <v>0</v>
      </c>
      <c r="J28" s="205">
        <v>0</v>
      </c>
      <c r="K28" s="205">
        <v>0</v>
      </c>
      <c r="L28" s="206">
        <v>0</v>
      </c>
      <c r="M28" s="205">
        <v>0</v>
      </c>
      <c r="N28" s="146">
        <f t="shared" si="13"/>
        <v>300000</v>
      </c>
      <c r="O28" s="136">
        <f t="shared" si="7"/>
        <v>30000</v>
      </c>
      <c r="P28" s="215">
        <f t="shared" si="8"/>
        <v>270000</v>
      </c>
      <c r="Q28" s="224">
        <f t="shared" si="9"/>
        <v>0</v>
      </c>
      <c r="R28" s="225">
        <v>0</v>
      </c>
      <c r="S28" s="226">
        <v>0</v>
      </c>
      <c r="T28" s="112">
        <v>0</v>
      </c>
      <c r="U28" s="226">
        <v>0</v>
      </c>
      <c r="V28" s="228">
        <f t="shared" si="2"/>
        <v>30000</v>
      </c>
      <c r="W28" s="96">
        <f t="shared" si="3"/>
        <v>270000</v>
      </c>
      <c r="X28" s="240"/>
      <c r="Y28" s="251">
        <f t="shared" si="10"/>
        <v>30000</v>
      </c>
      <c r="Z28" s="251">
        <f t="shared" si="11"/>
        <v>30000</v>
      </c>
      <c r="AA28" s="252">
        <f t="shared" si="14"/>
        <v>60000</v>
      </c>
      <c r="AC28" s="169"/>
    </row>
    <row r="29" spans="1:29" s="173" customFormat="1" ht="18.75">
      <c r="A29" s="192">
        <v>23</v>
      </c>
      <c r="B29" s="44" t="s">
        <v>145</v>
      </c>
      <c r="C29" s="57" t="s">
        <v>131</v>
      </c>
      <c r="D29" s="42" t="s">
        <v>132</v>
      </c>
      <c r="E29" s="42" t="s">
        <v>82</v>
      </c>
      <c r="F29" s="160">
        <v>300000</v>
      </c>
      <c r="G29" s="194">
        <v>0</v>
      </c>
      <c r="H29" s="195">
        <v>0</v>
      </c>
      <c r="I29" s="205">
        <v>0</v>
      </c>
      <c r="J29" s="205">
        <v>0</v>
      </c>
      <c r="K29" s="205">
        <v>0</v>
      </c>
      <c r="L29" s="206">
        <v>0</v>
      </c>
      <c r="M29" s="205">
        <v>0</v>
      </c>
      <c r="N29" s="146">
        <f t="shared" si="13"/>
        <v>300000</v>
      </c>
      <c r="O29" s="136">
        <f t="shared" si="7"/>
        <v>30000</v>
      </c>
      <c r="P29" s="215">
        <f t="shared" si="8"/>
        <v>270000</v>
      </c>
      <c r="Q29" s="224">
        <f t="shared" si="9"/>
        <v>0</v>
      </c>
      <c r="R29" s="225">
        <v>0</v>
      </c>
      <c r="S29" s="226">
        <v>0</v>
      </c>
      <c r="T29" s="112">
        <v>0</v>
      </c>
      <c r="U29" s="226">
        <v>0</v>
      </c>
      <c r="V29" s="228">
        <f t="shared" si="2"/>
        <v>30000</v>
      </c>
      <c r="W29" s="96">
        <f t="shared" si="3"/>
        <v>270000</v>
      </c>
      <c r="X29" s="240"/>
      <c r="Y29" s="251">
        <f t="shared" si="10"/>
        <v>30000</v>
      </c>
      <c r="Z29" s="251">
        <f t="shared" si="11"/>
        <v>30000</v>
      </c>
      <c r="AA29" s="252">
        <f t="shared" si="14"/>
        <v>60000</v>
      </c>
      <c r="AC29" s="169"/>
    </row>
    <row r="30" spans="1:29" s="175" customFormat="1" ht="18.75">
      <c r="A30" s="192">
        <v>24</v>
      </c>
      <c r="B30" s="153" t="s">
        <v>149</v>
      </c>
      <c r="C30" s="57" t="s">
        <v>131</v>
      </c>
      <c r="D30" s="42" t="s">
        <v>132</v>
      </c>
      <c r="E30" s="42" t="s">
        <v>82</v>
      </c>
      <c r="F30" s="160">
        <v>300000</v>
      </c>
      <c r="G30" s="194">
        <v>0</v>
      </c>
      <c r="H30" s="195">
        <v>0</v>
      </c>
      <c r="I30" s="205">
        <v>0</v>
      </c>
      <c r="J30" s="205">
        <v>0</v>
      </c>
      <c r="K30" s="205">
        <v>0</v>
      </c>
      <c r="L30" s="206">
        <v>0</v>
      </c>
      <c r="M30" s="205">
        <v>0</v>
      </c>
      <c r="N30" s="146">
        <f t="shared" si="13"/>
        <v>300000</v>
      </c>
      <c r="O30" s="136">
        <f t="shared" si="7"/>
        <v>30000</v>
      </c>
      <c r="P30" s="215">
        <f t="shared" si="8"/>
        <v>270000</v>
      </c>
      <c r="Q30" s="224">
        <f t="shared" si="9"/>
        <v>0</v>
      </c>
      <c r="R30" s="225">
        <v>0</v>
      </c>
      <c r="S30" s="226">
        <v>0</v>
      </c>
      <c r="T30" s="112">
        <v>0</v>
      </c>
      <c r="U30" s="226">
        <v>0</v>
      </c>
      <c r="V30" s="228">
        <f t="shared" si="2"/>
        <v>30000</v>
      </c>
      <c r="W30" s="96">
        <f t="shared" si="3"/>
        <v>270000</v>
      </c>
      <c r="X30" s="243"/>
      <c r="Y30" s="251">
        <f t="shared" si="10"/>
        <v>30000</v>
      </c>
      <c r="Z30" s="251">
        <f t="shared" si="11"/>
        <v>30000</v>
      </c>
      <c r="AA30" s="252">
        <f t="shared" si="14"/>
        <v>60000</v>
      </c>
      <c r="AC30" s="169"/>
    </row>
    <row r="31" spans="1:29" s="176" customFormat="1" ht="18.75">
      <c r="A31" s="192">
        <v>25</v>
      </c>
      <c r="B31" s="44" t="s">
        <v>154</v>
      </c>
      <c r="C31" s="57" t="s">
        <v>131</v>
      </c>
      <c r="D31" s="42" t="s">
        <v>132</v>
      </c>
      <c r="E31" s="42" t="s">
        <v>82</v>
      </c>
      <c r="F31" s="160">
        <v>300000</v>
      </c>
      <c r="G31" s="194">
        <v>0</v>
      </c>
      <c r="H31" s="195">
        <v>0</v>
      </c>
      <c r="I31" s="205">
        <v>0</v>
      </c>
      <c r="J31" s="205">
        <v>0</v>
      </c>
      <c r="K31" s="205">
        <v>0</v>
      </c>
      <c r="L31" s="206">
        <v>0</v>
      </c>
      <c r="M31" s="205">
        <v>0</v>
      </c>
      <c r="N31" s="146">
        <f t="shared" si="13"/>
        <v>300000</v>
      </c>
      <c r="O31" s="136">
        <v>0</v>
      </c>
      <c r="P31" s="215">
        <f t="shared" si="8"/>
        <v>300000</v>
      </c>
      <c r="Q31" s="224">
        <v>0</v>
      </c>
      <c r="R31" s="225">
        <v>150000</v>
      </c>
      <c r="S31" s="226">
        <v>0</v>
      </c>
      <c r="T31" s="112">
        <v>0</v>
      </c>
      <c r="U31" s="226">
        <v>0</v>
      </c>
      <c r="V31" s="228">
        <f t="shared" si="2"/>
        <v>150000</v>
      </c>
      <c r="W31" s="96">
        <f t="shared" si="3"/>
        <v>150000</v>
      </c>
      <c r="X31" s="239"/>
      <c r="Y31" s="251">
        <v>0</v>
      </c>
      <c r="Z31" s="251">
        <v>0</v>
      </c>
      <c r="AA31" s="252">
        <f t="shared" si="14"/>
        <v>0</v>
      </c>
      <c r="AC31" s="169"/>
    </row>
    <row r="32" spans="1:29" s="173" customFormat="1" ht="18.75">
      <c r="A32" s="192">
        <v>26</v>
      </c>
      <c r="B32" s="44" t="s">
        <v>156</v>
      </c>
      <c r="C32" s="57" t="s">
        <v>131</v>
      </c>
      <c r="D32" s="42" t="s">
        <v>132</v>
      </c>
      <c r="E32" s="42" t="s">
        <v>82</v>
      </c>
      <c r="F32" s="160">
        <v>300000</v>
      </c>
      <c r="G32" s="194">
        <v>0</v>
      </c>
      <c r="H32" s="195">
        <v>0</v>
      </c>
      <c r="I32" s="205">
        <v>0</v>
      </c>
      <c r="J32" s="205">
        <v>0</v>
      </c>
      <c r="K32" s="205">
        <v>0</v>
      </c>
      <c r="L32" s="206">
        <v>0</v>
      </c>
      <c r="M32" s="205">
        <v>0</v>
      </c>
      <c r="N32" s="146">
        <f t="shared" si="13"/>
        <v>300000</v>
      </c>
      <c r="O32" s="136">
        <v>0</v>
      </c>
      <c r="P32" s="215">
        <f t="shared" si="8"/>
        <v>300000</v>
      </c>
      <c r="Q32" s="224">
        <v>0</v>
      </c>
      <c r="R32" s="225">
        <v>150000</v>
      </c>
      <c r="S32" s="226">
        <v>0</v>
      </c>
      <c r="T32" s="112">
        <v>0</v>
      </c>
      <c r="U32" s="226">
        <v>0</v>
      </c>
      <c r="V32" s="228">
        <f t="shared" si="2"/>
        <v>150000</v>
      </c>
      <c r="W32" s="96">
        <f t="shared" si="3"/>
        <v>150000</v>
      </c>
      <c r="X32" s="239"/>
      <c r="Y32" s="251">
        <v>0</v>
      </c>
      <c r="Z32" s="251">
        <v>0</v>
      </c>
      <c r="AA32" s="252">
        <f t="shared" si="14"/>
        <v>0</v>
      </c>
      <c r="AC32" s="169"/>
    </row>
    <row r="33" spans="1:29" s="173" customFormat="1" ht="26.25" customHeight="1">
      <c r="A33" s="192">
        <v>27</v>
      </c>
      <c r="B33" s="44" t="s">
        <v>159</v>
      </c>
      <c r="C33" s="60" t="s">
        <v>160</v>
      </c>
      <c r="D33" s="42" t="s">
        <v>132</v>
      </c>
      <c r="E33" s="42" t="s">
        <v>82</v>
      </c>
      <c r="F33" s="160">
        <v>300000</v>
      </c>
      <c r="G33" s="194">
        <v>0</v>
      </c>
      <c r="H33" s="195">
        <v>0</v>
      </c>
      <c r="I33" s="205">
        <v>0</v>
      </c>
      <c r="J33" s="205">
        <v>0</v>
      </c>
      <c r="K33" s="205">
        <v>0</v>
      </c>
      <c r="L33" s="206">
        <v>0</v>
      </c>
      <c r="M33" s="205">
        <v>0</v>
      </c>
      <c r="N33" s="146">
        <v>300000</v>
      </c>
      <c r="O33" s="136">
        <f t="shared" si="7"/>
        <v>30000</v>
      </c>
      <c r="P33" s="215">
        <f t="shared" si="8"/>
        <v>270000</v>
      </c>
      <c r="Q33" s="224">
        <f t="shared" si="9"/>
        <v>0</v>
      </c>
      <c r="R33" s="225">
        <v>135000</v>
      </c>
      <c r="S33" s="226">
        <v>0</v>
      </c>
      <c r="T33" s="112">
        <v>0</v>
      </c>
      <c r="U33" s="226">
        <v>0</v>
      </c>
      <c r="V33" s="228">
        <f t="shared" si="2"/>
        <v>165000</v>
      </c>
      <c r="W33" s="96">
        <f t="shared" si="3"/>
        <v>135000</v>
      </c>
      <c r="X33" s="239"/>
      <c r="Y33" s="251">
        <f t="shared" si="10"/>
        <v>30000</v>
      </c>
      <c r="Z33" s="251">
        <f t="shared" si="11"/>
        <v>30000</v>
      </c>
      <c r="AA33" s="252">
        <f t="shared" si="14"/>
        <v>60000</v>
      </c>
      <c r="AC33" s="169"/>
    </row>
    <row r="34" spans="1:29" s="173" customFormat="1" ht="18.75">
      <c r="A34" s="192">
        <v>28</v>
      </c>
      <c r="B34" s="44" t="s">
        <v>162</v>
      </c>
      <c r="C34" s="60" t="s">
        <v>163</v>
      </c>
      <c r="D34" s="42" t="s">
        <v>132</v>
      </c>
      <c r="E34" s="42" t="s">
        <v>82</v>
      </c>
      <c r="F34" s="160">
        <v>300000</v>
      </c>
      <c r="G34" s="194">
        <v>0</v>
      </c>
      <c r="H34" s="195">
        <v>0</v>
      </c>
      <c r="I34" s="205">
        <v>0</v>
      </c>
      <c r="J34" s="205">
        <v>0</v>
      </c>
      <c r="K34" s="205">
        <v>0</v>
      </c>
      <c r="L34" s="206">
        <v>0</v>
      </c>
      <c r="M34" s="205">
        <v>0</v>
      </c>
      <c r="N34" s="146">
        <v>300000</v>
      </c>
      <c r="O34" s="136">
        <f t="shared" si="7"/>
        <v>30000</v>
      </c>
      <c r="P34" s="215">
        <f t="shared" si="8"/>
        <v>270000</v>
      </c>
      <c r="Q34" s="224">
        <f t="shared" si="9"/>
        <v>0</v>
      </c>
      <c r="R34" s="225">
        <v>135000</v>
      </c>
      <c r="S34" s="226">
        <v>0</v>
      </c>
      <c r="T34" s="112">
        <v>0</v>
      </c>
      <c r="U34" s="226">
        <v>0</v>
      </c>
      <c r="V34" s="228">
        <f t="shared" si="2"/>
        <v>165000</v>
      </c>
      <c r="W34" s="96">
        <f t="shared" si="3"/>
        <v>135000</v>
      </c>
      <c r="X34" s="239"/>
      <c r="Y34" s="251">
        <f t="shared" si="10"/>
        <v>30000</v>
      </c>
      <c r="Z34" s="251">
        <f t="shared" si="11"/>
        <v>30000</v>
      </c>
      <c r="AA34" s="252">
        <f t="shared" si="14"/>
        <v>60000</v>
      </c>
      <c r="AC34" s="169"/>
    </row>
    <row r="35" spans="1:29" s="173" customFormat="1" ht="18.75">
      <c r="A35" s="192">
        <v>29</v>
      </c>
      <c r="B35" s="58" t="s">
        <v>166</v>
      </c>
      <c r="C35" s="57" t="s">
        <v>167</v>
      </c>
      <c r="D35" s="42" t="s">
        <v>52</v>
      </c>
      <c r="E35" s="42" t="s">
        <v>82</v>
      </c>
      <c r="F35" s="160">
        <v>350000</v>
      </c>
      <c r="G35" s="194">
        <v>0</v>
      </c>
      <c r="H35" s="195">
        <v>0</v>
      </c>
      <c r="I35" s="205">
        <v>0</v>
      </c>
      <c r="J35" s="205">
        <v>0</v>
      </c>
      <c r="K35" s="205">
        <v>0</v>
      </c>
      <c r="L35" s="206">
        <v>0</v>
      </c>
      <c r="M35" s="205">
        <v>0</v>
      </c>
      <c r="N35" s="146">
        <f>F35+G35+L35</f>
        <v>350000</v>
      </c>
      <c r="O35" s="136">
        <f t="shared" si="7"/>
        <v>35000</v>
      </c>
      <c r="P35" s="215">
        <f t="shared" si="8"/>
        <v>315000</v>
      </c>
      <c r="Q35" s="224">
        <f t="shared" si="9"/>
        <v>3600</v>
      </c>
      <c r="R35" s="225">
        <v>155000</v>
      </c>
      <c r="S35" s="226">
        <v>0</v>
      </c>
      <c r="T35" s="112">
        <v>0</v>
      </c>
      <c r="U35" s="226">
        <v>0</v>
      </c>
      <c r="V35" s="228">
        <f t="shared" si="2"/>
        <v>193600</v>
      </c>
      <c r="W35" s="96">
        <f t="shared" si="3"/>
        <v>156400</v>
      </c>
      <c r="X35" s="239"/>
      <c r="Y35" s="251">
        <f t="shared" si="10"/>
        <v>35000</v>
      </c>
      <c r="Z35" s="251">
        <f t="shared" si="11"/>
        <v>35000</v>
      </c>
      <c r="AA35" s="252">
        <f t="shared" si="14"/>
        <v>70000</v>
      </c>
      <c r="AC35" s="169"/>
    </row>
    <row r="36" spans="1:29" s="173" customFormat="1" ht="18.75">
      <c r="A36" s="192">
        <v>30</v>
      </c>
      <c r="B36" s="58" t="s">
        <v>171</v>
      </c>
      <c r="C36" s="57" t="s">
        <v>172</v>
      </c>
      <c r="D36" s="42" t="s">
        <v>52</v>
      </c>
      <c r="E36" s="42" t="s">
        <v>82</v>
      </c>
      <c r="F36" s="160">
        <v>300000</v>
      </c>
      <c r="G36" s="194">
        <v>0</v>
      </c>
      <c r="H36" s="195">
        <v>0</v>
      </c>
      <c r="I36" s="205">
        <v>0</v>
      </c>
      <c r="J36" s="205">
        <v>0</v>
      </c>
      <c r="K36" s="205">
        <v>0</v>
      </c>
      <c r="L36" s="206">
        <v>0</v>
      </c>
      <c r="M36" s="205">
        <v>0</v>
      </c>
      <c r="N36" s="146">
        <v>300000</v>
      </c>
      <c r="O36" s="136">
        <f t="shared" si="7"/>
        <v>30000</v>
      </c>
      <c r="P36" s="215">
        <f t="shared" si="8"/>
        <v>270000</v>
      </c>
      <c r="Q36" s="224">
        <f t="shared" si="9"/>
        <v>0</v>
      </c>
      <c r="R36" s="225">
        <v>50000</v>
      </c>
      <c r="S36" s="226">
        <v>0</v>
      </c>
      <c r="T36" s="112">
        <v>0</v>
      </c>
      <c r="U36" s="226">
        <v>0</v>
      </c>
      <c r="V36" s="228">
        <f t="shared" si="2"/>
        <v>80000</v>
      </c>
      <c r="W36" s="96">
        <f t="shared" si="3"/>
        <v>220000</v>
      </c>
      <c r="X36" s="239"/>
      <c r="Y36" s="251">
        <f t="shared" si="10"/>
        <v>30000</v>
      </c>
      <c r="Z36" s="251">
        <f t="shared" si="11"/>
        <v>30000</v>
      </c>
      <c r="AA36" s="252">
        <f t="shared" si="14"/>
        <v>60000</v>
      </c>
      <c r="AC36" s="169"/>
    </row>
    <row r="37" spans="1:29" s="176" customFormat="1" ht="18.75">
      <c r="A37" s="192">
        <v>31</v>
      </c>
      <c r="B37" s="204" t="s">
        <v>177</v>
      </c>
      <c r="C37" s="55" t="s">
        <v>178</v>
      </c>
      <c r="D37" s="42" t="s">
        <v>179</v>
      </c>
      <c r="E37" s="42" t="s">
        <v>82</v>
      </c>
      <c r="F37" s="201">
        <v>517391</v>
      </c>
      <c r="G37" s="194">
        <v>0</v>
      </c>
      <c r="H37" s="205">
        <v>0</v>
      </c>
      <c r="I37" s="205">
        <v>0</v>
      </c>
      <c r="J37" s="205">
        <v>0</v>
      </c>
      <c r="K37" s="205">
        <v>0</v>
      </c>
      <c r="L37" s="206">
        <v>0</v>
      </c>
      <c r="M37" s="205">
        <v>0</v>
      </c>
      <c r="N37" s="155">
        <v>517391</v>
      </c>
      <c r="O37" s="136">
        <f t="shared" si="7"/>
        <v>51739.100000000006</v>
      </c>
      <c r="P37" s="215">
        <f t="shared" si="8"/>
        <v>465651.9</v>
      </c>
      <c r="Q37" s="224">
        <f t="shared" si="9"/>
        <v>15652.152000000002</v>
      </c>
      <c r="R37" s="225">
        <v>200000</v>
      </c>
      <c r="S37" s="226">
        <v>0</v>
      </c>
      <c r="T37" s="112">
        <v>0</v>
      </c>
      <c r="U37" s="226">
        <v>0</v>
      </c>
      <c r="V37" s="228">
        <f t="shared" si="2"/>
        <v>267391.25199999998</v>
      </c>
      <c r="W37" s="96">
        <f t="shared" si="3"/>
        <v>249999.74800000002</v>
      </c>
      <c r="X37" s="239"/>
      <c r="Y37" s="251">
        <f t="shared" si="10"/>
        <v>51739.100000000006</v>
      </c>
      <c r="Z37" s="251">
        <f t="shared" si="11"/>
        <v>51739.100000000006</v>
      </c>
      <c r="AA37" s="252">
        <f t="shared" si="14"/>
        <v>103478.20000000001</v>
      </c>
      <c r="AB37" s="260"/>
      <c r="AC37" s="169"/>
    </row>
    <row r="38" spans="1:29" s="173" customFormat="1" ht="18.75">
      <c r="A38" s="192">
        <v>32</v>
      </c>
      <c r="B38" s="204" t="s">
        <v>186</v>
      </c>
      <c r="C38" s="49" t="s">
        <v>187</v>
      </c>
      <c r="D38" s="42" t="s">
        <v>73</v>
      </c>
      <c r="E38" s="42" t="s">
        <v>82</v>
      </c>
      <c r="F38" s="201">
        <v>457004</v>
      </c>
      <c r="G38" s="194">
        <v>0</v>
      </c>
      <c r="H38" s="205">
        <v>0</v>
      </c>
      <c r="I38" s="205">
        <v>0</v>
      </c>
      <c r="J38" s="205">
        <v>0</v>
      </c>
      <c r="K38" s="205">
        <v>0</v>
      </c>
      <c r="L38" s="206">
        <v>0</v>
      </c>
      <c r="M38" s="205">
        <v>0</v>
      </c>
      <c r="N38" s="155">
        <v>457004</v>
      </c>
      <c r="O38" s="136">
        <f t="shared" si="7"/>
        <v>45700.4</v>
      </c>
      <c r="P38" s="215">
        <f t="shared" si="8"/>
        <v>411303.6</v>
      </c>
      <c r="Q38" s="224">
        <f t="shared" si="9"/>
        <v>11304.287999999999</v>
      </c>
      <c r="R38" s="225">
        <v>0</v>
      </c>
      <c r="S38" s="226">
        <v>0</v>
      </c>
      <c r="T38" s="112">
        <v>0</v>
      </c>
      <c r="U38" s="226">
        <v>0</v>
      </c>
      <c r="V38" s="228">
        <f t="shared" si="2"/>
        <v>57004.688000000002</v>
      </c>
      <c r="W38" s="96">
        <f t="shared" si="3"/>
        <v>399999.31199999998</v>
      </c>
      <c r="X38" s="239"/>
      <c r="Y38" s="251">
        <f t="shared" si="10"/>
        <v>45700.4</v>
      </c>
      <c r="Z38" s="251">
        <f t="shared" si="11"/>
        <v>45700.4</v>
      </c>
      <c r="AA38" s="252">
        <f t="shared" si="14"/>
        <v>91400.8</v>
      </c>
      <c r="AC38" s="169"/>
    </row>
    <row r="39" spans="1:29" s="173" customFormat="1" ht="18.75">
      <c r="A39" s="192">
        <v>33</v>
      </c>
      <c r="B39" s="58" t="s">
        <v>193</v>
      </c>
      <c r="C39" s="57" t="s">
        <v>72</v>
      </c>
      <c r="D39" s="42" t="s">
        <v>73</v>
      </c>
      <c r="E39" s="42" t="s">
        <v>82</v>
      </c>
      <c r="F39" s="160">
        <v>300000</v>
      </c>
      <c r="G39" s="194">
        <v>0</v>
      </c>
      <c r="H39" s="205">
        <v>0</v>
      </c>
      <c r="I39" s="205">
        <v>0</v>
      </c>
      <c r="J39" s="205">
        <v>0</v>
      </c>
      <c r="K39" s="205">
        <v>0</v>
      </c>
      <c r="L39" s="205">
        <v>0</v>
      </c>
      <c r="M39" s="205">
        <v>0</v>
      </c>
      <c r="N39" s="155">
        <v>300000</v>
      </c>
      <c r="O39" s="136">
        <f t="shared" si="7"/>
        <v>30000</v>
      </c>
      <c r="P39" s="215">
        <f t="shared" si="8"/>
        <v>270000</v>
      </c>
      <c r="Q39" s="224">
        <f t="shared" si="9"/>
        <v>0</v>
      </c>
      <c r="R39" s="225">
        <v>0</v>
      </c>
      <c r="S39" s="226">
        <v>0</v>
      </c>
      <c r="T39" s="112">
        <v>0</v>
      </c>
      <c r="U39" s="226">
        <v>0</v>
      </c>
      <c r="V39" s="228">
        <f t="shared" si="2"/>
        <v>30000</v>
      </c>
      <c r="W39" s="96">
        <f t="shared" si="3"/>
        <v>270000</v>
      </c>
      <c r="X39" s="239"/>
      <c r="Y39" s="251">
        <f t="shared" si="10"/>
        <v>30000</v>
      </c>
      <c r="Z39" s="251">
        <f t="shared" si="11"/>
        <v>30000</v>
      </c>
      <c r="AA39" s="252">
        <f t="shared" si="14"/>
        <v>60000</v>
      </c>
      <c r="AC39" s="169"/>
    </row>
    <row r="40" spans="1:29" s="170" customFormat="1" ht="18.75">
      <c r="A40" s="192">
        <v>34</v>
      </c>
      <c r="B40" s="56" t="s">
        <v>273</v>
      </c>
      <c r="C40" s="57" t="s">
        <v>72</v>
      </c>
      <c r="D40" s="42" t="s">
        <v>73</v>
      </c>
      <c r="E40" s="42" t="s">
        <v>256</v>
      </c>
      <c r="F40" s="35">
        <v>400000</v>
      </c>
      <c r="G40" s="194">
        <v>0</v>
      </c>
      <c r="H40" s="195">
        <v>0</v>
      </c>
      <c r="I40" s="214">
        <v>0</v>
      </c>
      <c r="J40" s="214">
        <v>0</v>
      </c>
      <c r="K40" s="214">
        <v>0</v>
      </c>
      <c r="L40" s="195">
        <v>0</v>
      </c>
      <c r="M40" s="214">
        <v>0</v>
      </c>
      <c r="N40" s="136">
        <f>F40+G40+H40+I40+J40+K40+L40</f>
        <v>400000</v>
      </c>
      <c r="O40" s="136">
        <v>0</v>
      </c>
      <c r="P40" s="215">
        <f t="shared" si="8"/>
        <v>400000</v>
      </c>
      <c r="Q40" s="224">
        <v>0</v>
      </c>
      <c r="R40" s="225">
        <v>0</v>
      </c>
      <c r="S40" s="226">
        <v>0</v>
      </c>
      <c r="T40" s="112">
        <v>0</v>
      </c>
      <c r="U40" s="227">
        <v>0</v>
      </c>
      <c r="V40" s="228">
        <f t="shared" si="2"/>
        <v>0</v>
      </c>
      <c r="W40" s="96">
        <f t="shared" si="3"/>
        <v>400000</v>
      </c>
      <c r="X40" s="229"/>
      <c r="Y40" s="251">
        <v>0</v>
      </c>
      <c r="Z40" s="251">
        <v>0</v>
      </c>
      <c r="AA40" s="252">
        <f t="shared" si="14"/>
        <v>0</v>
      </c>
      <c r="AC40" s="169"/>
    </row>
    <row r="41" spans="1:29" s="173" customFormat="1" ht="18.75">
      <c r="A41" s="192">
        <v>35</v>
      </c>
      <c r="B41" s="54" t="s">
        <v>206</v>
      </c>
      <c r="C41" s="57" t="s">
        <v>72</v>
      </c>
      <c r="D41" s="42" t="s">
        <v>73</v>
      </c>
      <c r="E41" s="42" t="s">
        <v>82</v>
      </c>
      <c r="F41" s="206">
        <v>300000</v>
      </c>
      <c r="G41" s="194">
        <v>0</v>
      </c>
      <c r="H41" s="205">
        <v>0</v>
      </c>
      <c r="I41" s="205">
        <v>0</v>
      </c>
      <c r="J41" s="205">
        <v>0</v>
      </c>
      <c r="K41" s="205">
        <v>0</v>
      </c>
      <c r="L41" s="205">
        <v>0</v>
      </c>
      <c r="M41" s="205">
        <v>0</v>
      </c>
      <c r="N41" s="156">
        <v>300000</v>
      </c>
      <c r="O41" s="136">
        <v>0</v>
      </c>
      <c r="P41" s="215">
        <f t="shared" si="8"/>
        <v>300000</v>
      </c>
      <c r="Q41" s="224">
        <v>0</v>
      </c>
      <c r="R41" s="225">
        <v>150000</v>
      </c>
      <c r="S41" s="226">
        <v>0</v>
      </c>
      <c r="T41" s="112">
        <v>0</v>
      </c>
      <c r="U41" s="226">
        <v>0</v>
      </c>
      <c r="V41" s="228">
        <f t="shared" si="2"/>
        <v>150000</v>
      </c>
      <c r="W41" s="96">
        <f t="shared" si="3"/>
        <v>150000</v>
      </c>
      <c r="X41" s="244"/>
      <c r="Y41" s="251">
        <v>0</v>
      </c>
      <c r="Z41" s="251">
        <v>0</v>
      </c>
      <c r="AA41" s="252">
        <f t="shared" si="14"/>
        <v>0</v>
      </c>
      <c r="AC41" s="169"/>
    </row>
    <row r="42" spans="1:29" s="173" customFormat="1" ht="18.75">
      <c r="A42" s="192">
        <v>36</v>
      </c>
      <c r="B42" s="58" t="s">
        <v>274</v>
      </c>
      <c r="C42" s="57" t="s">
        <v>72</v>
      </c>
      <c r="D42" s="42" t="s">
        <v>73</v>
      </c>
      <c r="E42" s="42" t="s">
        <v>82</v>
      </c>
      <c r="F42" s="206">
        <v>300000</v>
      </c>
      <c r="G42" s="194">
        <v>0</v>
      </c>
      <c r="H42" s="205">
        <v>0</v>
      </c>
      <c r="I42" s="205">
        <v>0</v>
      </c>
      <c r="J42" s="205">
        <v>0</v>
      </c>
      <c r="K42" s="205">
        <v>0</v>
      </c>
      <c r="L42" s="205">
        <v>0</v>
      </c>
      <c r="M42" s="205">
        <v>0</v>
      </c>
      <c r="N42" s="156">
        <v>300000</v>
      </c>
      <c r="O42" s="136">
        <v>0</v>
      </c>
      <c r="P42" s="215">
        <f t="shared" si="8"/>
        <v>300000</v>
      </c>
      <c r="Q42" s="224">
        <v>0</v>
      </c>
      <c r="R42" s="225">
        <v>0</v>
      </c>
      <c r="S42" s="226">
        <v>0</v>
      </c>
      <c r="T42" s="112">
        <v>0</v>
      </c>
      <c r="U42" s="226">
        <v>0</v>
      </c>
      <c r="V42" s="224">
        <f t="shared" si="2"/>
        <v>0</v>
      </c>
      <c r="W42" s="114">
        <f t="shared" si="3"/>
        <v>300000</v>
      </c>
      <c r="X42" s="244"/>
      <c r="Y42" s="251">
        <v>0</v>
      </c>
      <c r="Z42" s="251">
        <v>0</v>
      </c>
      <c r="AA42" s="252">
        <f t="shared" si="14"/>
        <v>0</v>
      </c>
      <c r="AC42" s="169"/>
    </row>
    <row r="43" spans="1:29" s="173" customFormat="1" ht="18.75">
      <c r="A43" s="192">
        <v>37</v>
      </c>
      <c r="B43" s="58" t="s">
        <v>275</v>
      </c>
      <c r="C43" s="57" t="s">
        <v>72</v>
      </c>
      <c r="D43" s="42" t="s">
        <v>73</v>
      </c>
      <c r="E43" s="42" t="s">
        <v>82</v>
      </c>
      <c r="F43" s="206">
        <v>400000</v>
      </c>
      <c r="G43" s="194">
        <v>0</v>
      </c>
      <c r="H43" s="205">
        <v>0</v>
      </c>
      <c r="I43" s="205">
        <v>0</v>
      </c>
      <c r="J43" s="205">
        <v>0</v>
      </c>
      <c r="K43" s="205">
        <v>0</v>
      </c>
      <c r="L43" s="205">
        <v>0</v>
      </c>
      <c r="M43" s="205">
        <v>0</v>
      </c>
      <c r="N43" s="156">
        <v>400000</v>
      </c>
      <c r="O43" s="136">
        <v>0</v>
      </c>
      <c r="P43" s="215">
        <f t="shared" si="8"/>
        <v>400000</v>
      </c>
      <c r="Q43" s="224">
        <v>0</v>
      </c>
      <c r="R43" s="225">
        <v>0</v>
      </c>
      <c r="S43" s="226">
        <v>0</v>
      </c>
      <c r="T43" s="112">
        <v>0</v>
      </c>
      <c r="U43" s="226">
        <v>0</v>
      </c>
      <c r="V43" s="224">
        <f t="shared" ref="V43:V48" si="15">O43+Q43+R43+S43+T43+U52</f>
        <v>0</v>
      </c>
      <c r="W43" s="114">
        <f t="shared" si="3"/>
        <v>400000</v>
      </c>
      <c r="X43" s="244"/>
      <c r="Y43" s="251">
        <v>0</v>
      </c>
      <c r="Z43" s="251">
        <v>0</v>
      </c>
      <c r="AA43" s="252">
        <f t="shared" si="14"/>
        <v>0</v>
      </c>
      <c r="AC43" s="169"/>
    </row>
    <row r="44" spans="1:29" s="173" customFormat="1" ht="18.75">
      <c r="A44" s="192">
        <v>38</v>
      </c>
      <c r="B44" s="59" t="s">
        <v>276</v>
      </c>
      <c r="C44" s="57" t="s">
        <v>72</v>
      </c>
      <c r="D44" s="42" t="s">
        <v>73</v>
      </c>
      <c r="E44" s="42" t="s">
        <v>82</v>
      </c>
      <c r="F44" s="206">
        <v>350000</v>
      </c>
      <c r="G44" s="194">
        <v>0</v>
      </c>
      <c r="H44" s="205">
        <v>0</v>
      </c>
      <c r="I44" s="205">
        <v>0</v>
      </c>
      <c r="J44" s="205">
        <v>0</v>
      </c>
      <c r="K44" s="205">
        <v>0</v>
      </c>
      <c r="L44" s="205">
        <v>0</v>
      </c>
      <c r="M44" s="205">
        <v>0</v>
      </c>
      <c r="N44" s="156">
        <v>350000</v>
      </c>
      <c r="O44" s="136">
        <v>0</v>
      </c>
      <c r="P44" s="215">
        <f t="shared" si="8"/>
        <v>350000</v>
      </c>
      <c r="Q44" s="224">
        <v>0</v>
      </c>
      <c r="R44" s="225">
        <v>150000</v>
      </c>
      <c r="S44" s="226">
        <v>0</v>
      </c>
      <c r="T44" s="112">
        <v>0</v>
      </c>
      <c r="U44" s="226">
        <v>0</v>
      </c>
      <c r="V44" s="224">
        <f t="shared" si="15"/>
        <v>150000</v>
      </c>
      <c r="W44" s="114">
        <f t="shared" si="3"/>
        <v>200000</v>
      </c>
      <c r="X44" s="244"/>
      <c r="Y44" s="251">
        <v>0</v>
      </c>
      <c r="Z44" s="251">
        <v>0</v>
      </c>
      <c r="AA44" s="252">
        <f t="shared" si="14"/>
        <v>0</v>
      </c>
      <c r="AC44" s="169"/>
    </row>
    <row r="45" spans="1:29" s="173" customFormat="1" ht="18.75">
      <c r="A45" s="192">
        <v>39</v>
      </c>
      <c r="B45" s="58" t="s">
        <v>277</v>
      </c>
      <c r="C45" s="57" t="s">
        <v>72</v>
      </c>
      <c r="D45" s="42" t="s">
        <v>73</v>
      </c>
      <c r="E45" s="42" t="s">
        <v>82</v>
      </c>
      <c r="F45" s="206">
        <v>300000</v>
      </c>
      <c r="G45" s="194">
        <v>0</v>
      </c>
      <c r="H45" s="205">
        <v>0</v>
      </c>
      <c r="I45" s="205">
        <v>0</v>
      </c>
      <c r="J45" s="205">
        <v>0</v>
      </c>
      <c r="K45" s="205">
        <v>0</v>
      </c>
      <c r="L45" s="205">
        <v>0</v>
      </c>
      <c r="M45" s="205">
        <v>0</v>
      </c>
      <c r="N45" s="156">
        <v>300000</v>
      </c>
      <c r="O45" s="136">
        <v>0</v>
      </c>
      <c r="P45" s="215">
        <f t="shared" si="8"/>
        <v>300000</v>
      </c>
      <c r="Q45" s="224">
        <v>0</v>
      </c>
      <c r="R45" s="225">
        <v>0</v>
      </c>
      <c r="S45" s="226">
        <v>0</v>
      </c>
      <c r="T45" s="112">
        <v>0</v>
      </c>
      <c r="U45" s="226">
        <v>0</v>
      </c>
      <c r="V45" s="224">
        <f t="shared" si="15"/>
        <v>0</v>
      </c>
      <c r="W45" s="114">
        <f t="shared" si="3"/>
        <v>300000</v>
      </c>
      <c r="X45" s="244"/>
      <c r="Y45" s="251">
        <v>0</v>
      </c>
      <c r="Z45" s="251">
        <v>0</v>
      </c>
      <c r="AA45" s="252">
        <f t="shared" si="14"/>
        <v>0</v>
      </c>
      <c r="AC45" s="169"/>
    </row>
    <row r="46" spans="1:29" s="173" customFormat="1" ht="18.75">
      <c r="A46" s="192">
        <v>40</v>
      </c>
      <c r="B46" s="58" t="s">
        <v>278</v>
      </c>
      <c r="C46" s="57" t="s">
        <v>72</v>
      </c>
      <c r="D46" s="42" t="s">
        <v>73</v>
      </c>
      <c r="E46" s="42" t="s">
        <v>82</v>
      </c>
      <c r="F46" s="206">
        <v>300000</v>
      </c>
      <c r="G46" s="194">
        <v>0</v>
      </c>
      <c r="H46" s="205">
        <v>0</v>
      </c>
      <c r="I46" s="205">
        <v>0</v>
      </c>
      <c r="J46" s="205">
        <v>0</v>
      </c>
      <c r="K46" s="205">
        <v>0</v>
      </c>
      <c r="L46" s="205">
        <v>0</v>
      </c>
      <c r="M46" s="205">
        <v>0</v>
      </c>
      <c r="N46" s="156">
        <v>300000</v>
      </c>
      <c r="O46" s="136">
        <v>0</v>
      </c>
      <c r="P46" s="215">
        <f t="shared" si="8"/>
        <v>300000</v>
      </c>
      <c r="Q46" s="224">
        <v>0</v>
      </c>
      <c r="R46" s="225">
        <v>0</v>
      </c>
      <c r="S46" s="226">
        <v>0</v>
      </c>
      <c r="T46" s="112">
        <v>0</v>
      </c>
      <c r="U46" s="226">
        <v>0</v>
      </c>
      <c r="V46" s="224">
        <f t="shared" si="15"/>
        <v>0</v>
      </c>
      <c r="W46" s="114">
        <f t="shared" si="3"/>
        <v>300000</v>
      </c>
      <c r="X46" s="244"/>
      <c r="Y46" s="251">
        <v>0</v>
      </c>
      <c r="Z46" s="251">
        <v>0</v>
      </c>
      <c r="AA46" s="252">
        <f t="shared" si="14"/>
        <v>0</v>
      </c>
      <c r="AC46" s="169"/>
    </row>
    <row r="47" spans="1:29" s="173" customFormat="1" ht="18.75">
      <c r="A47" s="192">
        <v>41</v>
      </c>
      <c r="B47" s="58" t="s">
        <v>279</v>
      </c>
      <c r="C47" s="57" t="s">
        <v>72</v>
      </c>
      <c r="D47" s="42" t="s">
        <v>73</v>
      </c>
      <c r="E47" s="42" t="s">
        <v>82</v>
      </c>
      <c r="F47" s="206">
        <v>300000</v>
      </c>
      <c r="G47" s="194">
        <v>0</v>
      </c>
      <c r="H47" s="205">
        <v>0</v>
      </c>
      <c r="I47" s="205">
        <v>0</v>
      </c>
      <c r="J47" s="205">
        <v>0</v>
      </c>
      <c r="K47" s="205">
        <v>0</v>
      </c>
      <c r="L47" s="205">
        <v>0</v>
      </c>
      <c r="M47" s="205">
        <v>0</v>
      </c>
      <c r="N47" s="156">
        <v>300000</v>
      </c>
      <c r="O47" s="136">
        <v>0</v>
      </c>
      <c r="P47" s="215">
        <f t="shared" si="8"/>
        <v>300000</v>
      </c>
      <c r="Q47" s="224">
        <v>0</v>
      </c>
      <c r="R47" s="225">
        <v>0</v>
      </c>
      <c r="S47" s="226">
        <v>0</v>
      </c>
      <c r="T47" s="112">
        <v>0</v>
      </c>
      <c r="U47" s="226">
        <v>0</v>
      </c>
      <c r="V47" s="224">
        <f t="shared" si="15"/>
        <v>0</v>
      </c>
      <c r="W47" s="114">
        <f t="shared" si="3"/>
        <v>300000</v>
      </c>
      <c r="X47" s="244"/>
      <c r="Y47" s="251">
        <v>0</v>
      </c>
      <c r="Z47" s="251">
        <v>0</v>
      </c>
      <c r="AA47" s="252">
        <f t="shared" si="14"/>
        <v>0</v>
      </c>
      <c r="AC47" s="169"/>
    </row>
    <row r="48" spans="1:29" s="173" customFormat="1" ht="18.75">
      <c r="A48" s="192">
        <v>42</v>
      </c>
      <c r="B48" s="58" t="s">
        <v>280</v>
      </c>
      <c r="C48" s="57" t="s">
        <v>72</v>
      </c>
      <c r="D48" s="42" t="s">
        <v>73</v>
      </c>
      <c r="E48" s="42" t="s">
        <v>82</v>
      </c>
      <c r="F48" s="206">
        <v>100000</v>
      </c>
      <c r="G48" s="194">
        <v>0</v>
      </c>
      <c r="H48" s="205">
        <v>0</v>
      </c>
      <c r="I48" s="205">
        <v>0</v>
      </c>
      <c r="J48" s="205">
        <v>0</v>
      </c>
      <c r="K48" s="205">
        <v>0</v>
      </c>
      <c r="L48" s="205">
        <v>0</v>
      </c>
      <c r="M48" s="205">
        <v>0</v>
      </c>
      <c r="N48" s="156">
        <v>100000</v>
      </c>
      <c r="O48" s="136">
        <v>0</v>
      </c>
      <c r="P48" s="215">
        <f t="shared" si="8"/>
        <v>100000</v>
      </c>
      <c r="Q48" s="224">
        <v>0</v>
      </c>
      <c r="R48" s="225">
        <v>0</v>
      </c>
      <c r="S48" s="226">
        <v>0</v>
      </c>
      <c r="T48" s="112">
        <v>0</v>
      </c>
      <c r="U48" s="226">
        <v>0</v>
      </c>
      <c r="V48" s="224">
        <f t="shared" si="15"/>
        <v>0</v>
      </c>
      <c r="W48" s="114">
        <f t="shared" si="3"/>
        <v>100000</v>
      </c>
      <c r="X48" s="244"/>
      <c r="Y48" s="251">
        <v>0</v>
      </c>
      <c r="Z48" s="251">
        <v>0</v>
      </c>
      <c r="AA48" s="252">
        <f t="shared" si="14"/>
        <v>0</v>
      </c>
      <c r="AC48" s="169"/>
    </row>
    <row r="49" spans="1:29" s="173" customFormat="1" ht="18.75">
      <c r="A49" s="192">
        <v>43</v>
      </c>
      <c r="B49" s="59" t="s">
        <v>281</v>
      </c>
      <c r="C49" s="60" t="s">
        <v>163</v>
      </c>
      <c r="D49" s="42" t="s">
        <v>132</v>
      </c>
      <c r="E49" s="42" t="s">
        <v>82</v>
      </c>
      <c r="F49" s="206">
        <v>300000</v>
      </c>
      <c r="G49" s="194">
        <v>0</v>
      </c>
      <c r="H49" s="205">
        <v>0</v>
      </c>
      <c r="I49" s="205">
        <v>0</v>
      </c>
      <c r="J49" s="205">
        <v>0</v>
      </c>
      <c r="K49" s="205">
        <v>0</v>
      </c>
      <c r="L49" s="205">
        <v>0</v>
      </c>
      <c r="M49" s="205">
        <v>0</v>
      </c>
      <c r="N49" s="156">
        <v>300000</v>
      </c>
      <c r="O49" s="136">
        <v>0</v>
      </c>
      <c r="P49" s="215">
        <f t="shared" si="8"/>
        <v>300000</v>
      </c>
      <c r="Q49" s="224">
        <v>0</v>
      </c>
      <c r="R49" s="225">
        <v>150000</v>
      </c>
      <c r="S49" s="226">
        <v>0</v>
      </c>
      <c r="T49" s="112">
        <v>0</v>
      </c>
      <c r="U49" s="226">
        <v>0</v>
      </c>
      <c r="V49" s="224">
        <f>O49+Q49+R49+S49+T49+U53</f>
        <v>150000</v>
      </c>
      <c r="W49" s="114">
        <f t="shared" si="3"/>
        <v>150000</v>
      </c>
      <c r="X49" s="244"/>
      <c r="Y49" s="251">
        <v>0</v>
      </c>
      <c r="Z49" s="251">
        <v>0</v>
      </c>
      <c r="AA49" s="252">
        <f t="shared" si="14"/>
        <v>0</v>
      </c>
      <c r="AC49" s="169"/>
    </row>
    <row r="50" spans="1:29" s="173" customFormat="1" ht="18.75">
      <c r="A50" s="192">
        <v>44</v>
      </c>
      <c r="B50" s="59" t="s">
        <v>282</v>
      </c>
      <c r="C50" s="60" t="s">
        <v>163</v>
      </c>
      <c r="D50" s="42" t="s">
        <v>132</v>
      </c>
      <c r="E50" s="42" t="s">
        <v>82</v>
      </c>
      <c r="F50" s="206">
        <v>300000</v>
      </c>
      <c r="G50" s="194">
        <v>0</v>
      </c>
      <c r="H50" s="205">
        <v>0</v>
      </c>
      <c r="I50" s="205">
        <v>0</v>
      </c>
      <c r="J50" s="205">
        <v>0</v>
      </c>
      <c r="K50" s="205">
        <v>0</v>
      </c>
      <c r="L50" s="205">
        <v>0</v>
      </c>
      <c r="M50" s="205">
        <v>0</v>
      </c>
      <c r="N50" s="156">
        <v>300000</v>
      </c>
      <c r="O50" s="136">
        <v>0</v>
      </c>
      <c r="P50" s="215">
        <f t="shared" si="8"/>
        <v>300000</v>
      </c>
      <c r="Q50" s="224">
        <v>0</v>
      </c>
      <c r="R50" s="225">
        <v>150000</v>
      </c>
      <c r="S50" s="226">
        <v>0</v>
      </c>
      <c r="T50" s="112">
        <v>0</v>
      </c>
      <c r="U50" s="226">
        <v>0</v>
      </c>
      <c r="V50" s="224">
        <f>O50+Q50+R50+S50+T50+U54</f>
        <v>150000</v>
      </c>
      <c r="W50" s="114">
        <f t="shared" si="3"/>
        <v>150000</v>
      </c>
      <c r="X50" s="244"/>
      <c r="Y50" s="251">
        <v>0</v>
      </c>
      <c r="Z50" s="251">
        <v>0</v>
      </c>
      <c r="AA50" s="251">
        <v>0</v>
      </c>
      <c r="AC50" s="169"/>
    </row>
    <row r="51" spans="1:29" s="173" customFormat="1" ht="18.75">
      <c r="A51" s="192">
        <v>45</v>
      </c>
      <c r="B51" s="59" t="s">
        <v>283</v>
      </c>
      <c r="C51" s="60" t="s">
        <v>163</v>
      </c>
      <c r="D51" s="42" t="s">
        <v>132</v>
      </c>
      <c r="E51" s="42" t="s">
        <v>82</v>
      </c>
      <c r="F51" s="206">
        <v>300000</v>
      </c>
      <c r="G51" s="194">
        <v>0</v>
      </c>
      <c r="H51" s="205">
        <v>0</v>
      </c>
      <c r="I51" s="205">
        <v>0</v>
      </c>
      <c r="J51" s="205">
        <v>0</v>
      </c>
      <c r="K51" s="205">
        <v>0</v>
      </c>
      <c r="L51" s="205">
        <v>0</v>
      </c>
      <c r="M51" s="205">
        <v>0</v>
      </c>
      <c r="N51" s="156">
        <v>300000</v>
      </c>
      <c r="O51" s="136">
        <v>0</v>
      </c>
      <c r="P51" s="215">
        <f t="shared" si="8"/>
        <v>300000</v>
      </c>
      <c r="Q51" s="224">
        <v>0</v>
      </c>
      <c r="R51" s="225">
        <v>150000</v>
      </c>
      <c r="S51" s="226">
        <v>0</v>
      </c>
      <c r="T51" s="112">
        <v>0</v>
      </c>
      <c r="U51" s="226">
        <v>0</v>
      </c>
      <c r="V51" s="224">
        <f>O51+Q51+R51+S51+T51+U55</f>
        <v>150000</v>
      </c>
      <c r="W51" s="114">
        <f t="shared" si="3"/>
        <v>150000</v>
      </c>
      <c r="X51" s="244"/>
      <c r="Y51" s="251">
        <v>0</v>
      </c>
      <c r="Z51" s="251">
        <v>0</v>
      </c>
      <c r="AA51" s="251">
        <v>0</v>
      </c>
      <c r="AC51" s="169"/>
    </row>
    <row r="52" spans="1:29" s="173" customFormat="1" ht="18.75">
      <c r="A52" s="192">
        <v>46</v>
      </c>
      <c r="B52" s="58" t="s">
        <v>284</v>
      </c>
      <c r="C52" s="49" t="s">
        <v>131</v>
      </c>
      <c r="D52" s="42" t="s">
        <v>132</v>
      </c>
      <c r="E52" s="42" t="s">
        <v>82</v>
      </c>
      <c r="F52" s="206">
        <v>300000</v>
      </c>
      <c r="G52" s="194">
        <v>0</v>
      </c>
      <c r="H52" s="205">
        <v>0</v>
      </c>
      <c r="I52" s="205">
        <v>0</v>
      </c>
      <c r="J52" s="205">
        <v>0</v>
      </c>
      <c r="K52" s="205">
        <v>0</v>
      </c>
      <c r="L52" s="205">
        <v>0</v>
      </c>
      <c r="M52" s="205">
        <v>0</v>
      </c>
      <c r="N52" s="156">
        <v>300000</v>
      </c>
      <c r="O52" s="136">
        <v>0</v>
      </c>
      <c r="P52" s="215">
        <f t="shared" si="8"/>
        <v>300000</v>
      </c>
      <c r="Q52" s="224">
        <v>0</v>
      </c>
      <c r="R52" s="225">
        <v>150000</v>
      </c>
      <c r="S52" s="226">
        <v>0</v>
      </c>
      <c r="T52" s="112">
        <v>0</v>
      </c>
      <c r="U52" s="226">
        <v>0</v>
      </c>
      <c r="V52" s="224">
        <f>O52+Q52+R52+S52+T52+U52</f>
        <v>150000</v>
      </c>
      <c r="W52" s="114">
        <f t="shared" si="3"/>
        <v>150000</v>
      </c>
      <c r="X52" s="244"/>
      <c r="Y52" s="251">
        <v>0</v>
      </c>
      <c r="Z52" s="251">
        <v>0</v>
      </c>
      <c r="AA52" s="252">
        <f>Y52+Z52</f>
        <v>0</v>
      </c>
      <c r="AC52" s="169"/>
    </row>
    <row r="53" spans="1:29" s="173" customFormat="1" ht="18.75">
      <c r="A53" s="192">
        <v>47</v>
      </c>
      <c r="B53" s="58" t="s">
        <v>285</v>
      </c>
      <c r="C53" s="57" t="s">
        <v>131</v>
      </c>
      <c r="D53" s="42" t="s">
        <v>132</v>
      </c>
      <c r="E53" s="42" t="s">
        <v>82</v>
      </c>
      <c r="F53" s="206">
        <v>300000</v>
      </c>
      <c r="G53" s="194">
        <v>0</v>
      </c>
      <c r="H53" s="205">
        <v>0</v>
      </c>
      <c r="I53" s="205">
        <v>0</v>
      </c>
      <c r="J53" s="205">
        <v>0</v>
      </c>
      <c r="K53" s="205">
        <v>0</v>
      </c>
      <c r="L53" s="205">
        <v>0</v>
      </c>
      <c r="M53" s="205">
        <v>0</v>
      </c>
      <c r="N53" s="156">
        <v>300000</v>
      </c>
      <c r="O53" s="136">
        <v>0</v>
      </c>
      <c r="P53" s="215">
        <f t="shared" si="8"/>
        <v>300000</v>
      </c>
      <c r="Q53" s="224">
        <v>0</v>
      </c>
      <c r="R53" s="225">
        <v>150000</v>
      </c>
      <c r="S53" s="226">
        <v>0</v>
      </c>
      <c r="T53" s="112">
        <v>0</v>
      </c>
      <c r="U53" s="226">
        <v>0</v>
      </c>
      <c r="V53" s="224">
        <f>O53+Q53+R53+S53+T53+U53</f>
        <v>150000</v>
      </c>
      <c r="W53" s="114">
        <f t="shared" si="3"/>
        <v>150000</v>
      </c>
      <c r="X53" s="244"/>
      <c r="Y53" s="251">
        <v>0</v>
      </c>
      <c r="Z53" s="251">
        <v>0</v>
      </c>
      <c r="AA53" s="252">
        <f>Y53+Z53</f>
        <v>0</v>
      </c>
      <c r="AC53" s="169"/>
    </row>
    <row r="54" spans="1:29" s="173" customFormat="1" ht="18.75">
      <c r="A54" s="192">
        <v>48</v>
      </c>
      <c r="B54" s="58" t="s">
        <v>286</v>
      </c>
      <c r="C54" s="57" t="s">
        <v>131</v>
      </c>
      <c r="D54" s="42" t="s">
        <v>132</v>
      </c>
      <c r="E54" s="42" t="s">
        <v>82</v>
      </c>
      <c r="F54" s="206">
        <v>300000</v>
      </c>
      <c r="G54" s="194">
        <v>0</v>
      </c>
      <c r="H54" s="205">
        <v>0</v>
      </c>
      <c r="I54" s="205">
        <v>0</v>
      </c>
      <c r="J54" s="205">
        <v>0</v>
      </c>
      <c r="K54" s="205">
        <v>0</v>
      </c>
      <c r="L54" s="205">
        <v>0</v>
      </c>
      <c r="M54" s="205">
        <v>0</v>
      </c>
      <c r="N54" s="156">
        <v>300000</v>
      </c>
      <c r="O54" s="136">
        <v>0</v>
      </c>
      <c r="P54" s="215">
        <f t="shared" si="8"/>
        <v>300000</v>
      </c>
      <c r="Q54" s="224">
        <v>0</v>
      </c>
      <c r="R54" s="225">
        <v>150000</v>
      </c>
      <c r="S54" s="226">
        <v>0</v>
      </c>
      <c r="T54" s="112">
        <v>0</v>
      </c>
      <c r="U54" s="226">
        <v>0</v>
      </c>
      <c r="V54" s="224">
        <f>O54+Q54+R54+S54+T54+U54</f>
        <v>150000</v>
      </c>
      <c r="W54" s="114">
        <f t="shared" si="3"/>
        <v>150000</v>
      </c>
      <c r="X54" s="244"/>
      <c r="Y54" s="251">
        <v>0</v>
      </c>
      <c r="Z54" s="251">
        <v>0</v>
      </c>
      <c r="AA54" s="252">
        <f>Y54+Z54</f>
        <v>0</v>
      </c>
      <c r="AC54" s="169"/>
    </row>
    <row r="55" spans="1:29" s="173" customFormat="1" ht="18.75">
      <c r="A55" s="192">
        <v>49</v>
      </c>
      <c r="B55" s="58" t="s">
        <v>287</v>
      </c>
      <c r="C55" s="57" t="s">
        <v>131</v>
      </c>
      <c r="D55" s="42" t="s">
        <v>132</v>
      </c>
      <c r="E55" s="42" t="s">
        <v>82</v>
      </c>
      <c r="F55" s="206">
        <v>300000</v>
      </c>
      <c r="G55" s="194">
        <v>0</v>
      </c>
      <c r="H55" s="205">
        <v>0</v>
      </c>
      <c r="I55" s="205">
        <v>0</v>
      </c>
      <c r="J55" s="205">
        <v>0</v>
      </c>
      <c r="K55" s="205">
        <v>0</v>
      </c>
      <c r="L55" s="205">
        <v>0</v>
      </c>
      <c r="M55" s="205">
        <v>0</v>
      </c>
      <c r="N55" s="156">
        <v>300000</v>
      </c>
      <c r="O55" s="136">
        <v>0</v>
      </c>
      <c r="P55" s="215">
        <f t="shared" si="8"/>
        <v>300000</v>
      </c>
      <c r="Q55" s="224">
        <v>0</v>
      </c>
      <c r="R55" s="225">
        <v>150000</v>
      </c>
      <c r="S55" s="226">
        <v>0</v>
      </c>
      <c r="T55" s="112">
        <v>0</v>
      </c>
      <c r="U55" s="226">
        <v>0</v>
      </c>
      <c r="V55" s="224">
        <f>O55+Q55+R55+S55+T55+U55</f>
        <v>150000</v>
      </c>
      <c r="W55" s="114">
        <f t="shared" si="3"/>
        <v>150000</v>
      </c>
      <c r="X55" s="244"/>
      <c r="Y55" s="251">
        <v>0</v>
      </c>
      <c r="Z55" s="251">
        <v>0</v>
      </c>
      <c r="AA55" s="252">
        <f>Y55+Z55</f>
        <v>0</v>
      </c>
      <c r="AC55" s="169"/>
    </row>
    <row r="56" spans="1:29" s="177" customFormat="1" ht="18.75">
      <c r="A56" s="192">
        <v>50</v>
      </c>
      <c r="B56" s="59" t="s">
        <v>288</v>
      </c>
      <c r="C56" s="57" t="s">
        <v>131</v>
      </c>
      <c r="D56" s="42" t="s">
        <v>132</v>
      </c>
      <c r="E56" s="42" t="s">
        <v>82</v>
      </c>
      <c r="F56" s="206">
        <v>250000</v>
      </c>
      <c r="G56" s="194">
        <v>0</v>
      </c>
      <c r="H56" s="205">
        <v>0</v>
      </c>
      <c r="I56" s="205">
        <v>0</v>
      </c>
      <c r="J56" s="205">
        <v>0</v>
      </c>
      <c r="K56" s="205">
        <v>0</v>
      </c>
      <c r="L56" s="205">
        <v>0</v>
      </c>
      <c r="M56" s="205">
        <v>0</v>
      </c>
      <c r="N56" s="156">
        <v>250000</v>
      </c>
      <c r="O56" s="136">
        <v>0</v>
      </c>
      <c r="P56" s="215">
        <f t="shared" si="8"/>
        <v>250000</v>
      </c>
      <c r="Q56" s="224">
        <v>0</v>
      </c>
      <c r="R56" s="225">
        <v>0</v>
      </c>
      <c r="S56" s="226">
        <v>0</v>
      </c>
      <c r="T56" s="112">
        <v>0</v>
      </c>
      <c r="U56" s="226">
        <v>0</v>
      </c>
      <c r="V56" s="224">
        <f>O56+Q56+R56+S56+T56+U56</f>
        <v>0</v>
      </c>
      <c r="W56" s="114">
        <f t="shared" si="3"/>
        <v>250000</v>
      </c>
      <c r="X56" s="244"/>
      <c r="Y56" s="251">
        <v>0</v>
      </c>
      <c r="Z56" s="251">
        <v>0</v>
      </c>
      <c r="AA56" s="252">
        <f>Y56+Z56</f>
        <v>0</v>
      </c>
      <c r="AC56" s="169"/>
    </row>
    <row r="57" spans="1:29" customFormat="1" ht="15">
      <c r="A57" s="207"/>
      <c r="B57" s="208"/>
      <c r="C57" s="174"/>
      <c r="D57" s="174"/>
      <c r="E57" s="174"/>
      <c r="F57" s="185"/>
      <c r="G57" s="209"/>
      <c r="H57" s="209"/>
      <c r="I57" s="209"/>
      <c r="J57" s="209"/>
      <c r="K57" s="209"/>
      <c r="L57" s="185"/>
      <c r="M57" s="179"/>
      <c r="N57" s="209"/>
      <c r="O57" s="179"/>
      <c r="P57" s="179"/>
      <c r="Q57" s="185"/>
      <c r="R57" s="185"/>
      <c r="S57" s="179"/>
      <c r="T57" s="179"/>
      <c r="U57" s="179"/>
      <c r="V57" s="245"/>
      <c r="W57" s="246"/>
      <c r="X57" s="247"/>
      <c r="Y57" s="248"/>
      <c r="Z57" s="248"/>
      <c r="AA57" s="261"/>
      <c r="AC57" s="180"/>
    </row>
    <row r="58" spans="1:29">
      <c r="A58" s="207"/>
      <c r="B58" s="208"/>
      <c r="C58" s="174"/>
      <c r="D58" s="174"/>
      <c r="E58" s="174"/>
      <c r="F58" s="185">
        <f>SUM(F7:F42)</f>
        <v>13756396</v>
      </c>
      <c r="G58" s="209"/>
      <c r="H58" s="209"/>
      <c r="I58" s="209"/>
      <c r="J58" s="209"/>
      <c r="K58" s="209"/>
      <c r="L58" s="185"/>
      <c r="M58" s="179"/>
      <c r="N58" s="209">
        <f>SUM(N7:N41)</f>
        <v>13456396</v>
      </c>
      <c r="O58" s="179"/>
      <c r="P58" s="179"/>
      <c r="Q58" s="185"/>
      <c r="R58" s="185"/>
      <c r="S58" s="179"/>
      <c r="T58" s="179"/>
      <c r="U58" s="179"/>
      <c r="V58" s="245"/>
      <c r="W58" s="248">
        <f>SUM(W7:W41)</f>
        <v>9608596.0199999996</v>
      </c>
      <c r="X58" s="247"/>
      <c r="Y58" s="248">
        <f>SUM(Y7:Y41)</f>
        <v>1095639.5999999999</v>
      </c>
      <c r="Z58" s="248">
        <f>SUM(Z7:Z41)</f>
        <v>1095639.5999999999</v>
      </c>
      <c r="AA58" s="248">
        <f>SUM(AA7:AA41)</f>
        <v>2191279.1999999997</v>
      </c>
    </row>
    <row r="59" spans="1:29">
      <c r="A59" s="207"/>
      <c r="B59" s="208"/>
      <c r="C59" s="174"/>
      <c r="D59" s="174"/>
      <c r="E59" s="174"/>
      <c r="F59" s="185"/>
      <c r="G59" s="209"/>
      <c r="H59" s="209"/>
      <c r="I59" s="209"/>
      <c r="J59" s="209"/>
      <c r="K59" s="209"/>
      <c r="L59" s="185"/>
      <c r="M59" s="179"/>
      <c r="N59" s="209"/>
      <c r="O59" s="179"/>
      <c r="P59" s="179"/>
      <c r="Q59" s="185"/>
      <c r="R59" s="185"/>
      <c r="S59" s="179"/>
      <c r="T59" s="179"/>
      <c r="U59" s="179"/>
      <c r="V59" s="209"/>
      <c r="W59" s="209"/>
      <c r="X59" s="249"/>
      <c r="AA59" s="179"/>
    </row>
    <row r="60" spans="1:29">
      <c r="A60" s="207"/>
      <c r="B60" s="208"/>
      <c r="C60" s="174"/>
      <c r="D60" s="174"/>
      <c r="E60" s="174"/>
      <c r="F60" s="185"/>
      <c r="G60" s="209"/>
      <c r="H60" s="209"/>
      <c r="I60" s="209"/>
      <c r="J60" s="209"/>
      <c r="K60" s="209"/>
      <c r="L60" s="185"/>
      <c r="M60" s="179"/>
      <c r="N60" s="209"/>
      <c r="O60" s="179"/>
      <c r="P60" s="179"/>
      <c r="Q60" s="185"/>
      <c r="R60" s="185"/>
      <c r="S60" s="179"/>
      <c r="T60" s="179"/>
      <c r="U60" s="179"/>
      <c r="V60" s="209"/>
      <c r="W60" s="209"/>
      <c r="AA60" s="179"/>
    </row>
    <row r="61" spans="1:29" ht="15.95" customHeight="1">
      <c r="A61" s="207"/>
      <c r="B61" s="208"/>
      <c r="C61" s="174"/>
      <c r="D61" s="174"/>
      <c r="E61" s="174"/>
      <c r="F61" s="185"/>
      <c r="G61" s="209"/>
      <c r="H61" s="209"/>
      <c r="I61" s="209"/>
      <c r="J61" s="209"/>
      <c r="K61" s="209"/>
      <c r="L61" s="185"/>
      <c r="M61" s="179"/>
      <c r="N61" s="209"/>
      <c r="O61" s="179"/>
      <c r="P61" s="179"/>
      <c r="Q61" s="185"/>
      <c r="R61" s="185"/>
      <c r="S61" s="179"/>
      <c r="T61" s="179"/>
      <c r="U61" s="179"/>
      <c r="V61" s="209"/>
      <c r="W61" s="209"/>
      <c r="AA61" s="179"/>
    </row>
    <row r="62" spans="1:29">
      <c r="A62" s="207"/>
      <c r="B62" s="208"/>
      <c r="C62" s="174"/>
      <c r="D62" s="174"/>
      <c r="E62" s="174"/>
      <c r="F62" s="185"/>
      <c r="G62" s="209"/>
      <c r="H62" s="209"/>
      <c r="I62" s="209"/>
      <c r="J62" s="209"/>
      <c r="K62" s="209"/>
      <c r="L62" s="185"/>
      <c r="M62" s="179"/>
      <c r="N62" s="209"/>
      <c r="O62" s="179"/>
      <c r="P62" s="179"/>
      <c r="Q62" s="185"/>
      <c r="R62" s="185"/>
      <c r="S62" s="179"/>
      <c r="T62" s="179"/>
      <c r="U62" s="179"/>
      <c r="V62" s="209"/>
      <c r="W62" s="209"/>
      <c r="AA62" s="179"/>
    </row>
    <row r="63" spans="1:29">
      <c r="A63" s="207"/>
      <c r="B63" s="208"/>
      <c r="C63" s="174"/>
      <c r="D63" s="174"/>
      <c r="E63" s="174"/>
      <c r="F63" s="185"/>
      <c r="G63" s="209"/>
      <c r="H63" s="209"/>
      <c r="I63" s="209"/>
      <c r="J63" s="209"/>
      <c r="K63" s="209"/>
      <c r="L63" s="185"/>
      <c r="M63" s="179"/>
      <c r="N63" s="209"/>
      <c r="O63" s="179"/>
      <c r="P63" s="179"/>
      <c r="Q63" s="185"/>
      <c r="R63" s="185"/>
      <c r="S63" s="179"/>
      <c r="T63" s="179"/>
      <c r="U63" s="179"/>
      <c r="V63" s="209"/>
      <c r="W63" s="209"/>
      <c r="AA63" s="179"/>
    </row>
    <row r="64" spans="1:29">
      <c r="A64" s="207"/>
      <c r="B64" s="208"/>
      <c r="C64" s="174"/>
      <c r="D64" s="174"/>
      <c r="E64" s="174"/>
      <c r="F64" s="185"/>
      <c r="G64" s="209"/>
      <c r="H64" s="209"/>
      <c r="I64" s="209"/>
      <c r="J64" s="209"/>
      <c r="K64" s="209"/>
      <c r="L64" s="185"/>
      <c r="M64" s="179"/>
      <c r="N64" s="209"/>
      <c r="O64" s="179"/>
      <c r="P64" s="179"/>
      <c r="Q64" s="185"/>
      <c r="R64" s="185"/>
      <c r="S64" s="179"/>
      <c r="T64" s="179"/>
      <c r="U64" s="179"/>
      <c r="V64" s="209"/>
      <c r="W64" s="209"/>
      <c r="AA64" s="179"/>
    </row>
    <row r="65" spans="1:27">
      <c r="A65" s="207"/>
      <c r="B65" s="208"/>
      <c r="C65" s="174"/>
      <c r="D65" s="174"/>
      <c r="E65" s="174"/>
      <c r="F65" s="185"/>
      <c r="G65" s="209"/>
      <c r="H65" s="209"/>
      <c r="I65" s="209"/>
      <c r="J65" s="209"/>
      <c r="K65" s="209"/>
      <c r="L65" s="185"/>
      <c r="M65" s="179"/>
      <c r="N65" s="209"/>
      <c r="O65" s="179"/>
      <c r="P65" s="179"/>
      <c r="Q65" s="185"/>
      <c r="R65" s="185"/>
      <c r="S65" s="179"/>
      <c r="T65" s="179"/>
      <c r="U65" s="179"/>
      <c r="V65" s="209"/>
      <c r="W65" s="209"/>
      <c r="AA65" s="179"/>
    </row>
    <row r="66" spans="1:27">
      <c r="A66" s="207"/>
      <c r="B66" s="208"/>
      <c r="C66" s="174"/>
      <c r="D66" s="174"/>
      <c r="E66" s="174"/>
      <c r="F66" s="185"/>
      <c r="G66" s="209"/>
      <c r="H66" s="209"/>
      <c r="I66" s="209"/>
      <c r="J66" s="209"/>
      <c r="K66" s="209"/>
      <c r="L66" s="185"/>
      <c r="M66" s="179"/>
      <c r="N66" s="209"/>
      <c r="O66" s="179"/>
      <c r="P66" s="179"/>
      <c r="Q66" s="185"/>
      <c r="R66" s="185"/>
      <c r="S66" s="179"/>
      <c r="T66" s="179"/>
      <c r="U66" s="179"/>
      <c r="V66" s="209"/>
      <c r="W66" s="209"/>
      <c r="AA66" s="179"/>
    </row>
    <row r="67" spans="1:27">
      <c r="A67" s="207"/>
      <c r="B67" s="208"/>
      <c r="C67" s="174"/>
      <c r="D67" s="174"/>
      <c r="E67" s="174"/>
      <c r="F67" s="185"/>
      <c r="G67" s="209"/>
      <c r="H67" s="209"/>
      <c r="I67" s="209"/>
      <c r="J67" s="209"/>
      <c r="K67" s="209"/>
      <c r="L67" s="185"/>
      <c r="M67" s="179"/>
      <c r="N67" s="209"/>
      <c r="O67" s="179"/>
      <c r="P67" s="179"/>
      <c r="Q67" s="185"/>
      <c r="R67" s="185"/>
      <c r="S67" s="179"/>
      <c r="T67" s="179"/>
      <c r="U67" s="179"/>
      <c r="V67" s="209"/>
      <c r="W67" s="209"/>
      <c r="AA67" s="179"/>
    </row>
    <row r="68" spans="1:27">
      <c r="A68" s="207"/>
      <c r="B68" s="208"/>
      <c r="C68" s="174"/>
      <c r="D68" s="174"/>
      <c r="E68" s="174"/>
      <c r="F68" s="185"/>
      <c r="G68" s="209"/>
      <c r="H68" s="209"/>
      <c r="I68" s="209"/>
      <c r="J68" s="209"/>
      <c r="K68" s="209"/>
      <c r="L68" s="185"/>
      <c r="M68" s="179"/>
      <c r="N68" s="209"/>
      <c r="O68" s="179"/>
      <c r="P68" s="179"/>
      <c r="Q68" s="185"/>
      <c r="R68" s="185"/>
      <c r="S68" s="179"/>
      <c r="T68" s="179"/>
      <c r="U68" s="179"/>
      <c r="V68" s="209"/>
      <c r="W68" s="209"/>
      <c r="AA68" s="179"/>
    </row>
    <row r="69" spans="1:27">
      <c r="A69" s="207"/>
      <c r="B69" s="208"/>
      <c r="C69" s="174"/>
      <c r="D69" s="174"/>
      <c r="E69" s="174"/>
      <c r="F69" s="185"/>
      <c r="G69" s="209"/>
      <c r="H69" s="209"/>
      <c r="I69" s="209"/>
      <c r="J69" s="209"/>
      <c r="K69" s="209"/>
      <c r="L69" s="185"/>
      <c r="M69" s="179"/>
      <c r="N69" s="209"/>
      <c r="O69" s="179"/>
      <c r="P69" s="179"/>
      <c r="Q69" s="185"/>
      <c r="R69" s="185"/>
      <c r="S69" s="179"/>
      <c r="T69" s="179"/>
      <c r="U69" s="179"/>
      <c r="V69" s="209"/>
      <c r="W69" s="209"/>
      <c r="AA69" s="179"/>
    </row>
    <row r="70" spans="1:27">
      <c r="A70" s="207"/>
      <c r="B70" s="208"/>
      <c r="C70" s="174"/>
      <c r="D70" s="174"/>
      <c r="E70" s="174"/>
      <c r="F70" s="185"/>
      <c r="G70" s="209"/>
      <c r="H70" s="209"/>
      <c r="I70" s="209"/>
      <c r="J70" s="209"/>
      <c r="K70" s="209"/>
      <c r="L70" s="185"/>
      <c r="M70" s="179"/>
      <c r="N70" s="209"/>
      <c r="O70" s="179"/>
      <c r="P70" s="179"/>
      <c r="Q70" s="185"/>
      <c r="R70" s="185"/>
      <c r="S70" s="179"/>
      <c r="T70" s="179"/>
      <c r="U70" s="179"/>
      <c r="V70" s="209"/>
      <c r="W70" s="209"/>
      <c r="AA70" s="179"/>
    </row>
    <row r="71" spans="1:27">
      <c r="A71" s="207"/>
      <c r="B71" s="208"/>
      <c r="C71" s="174"/>
      <c r="D71" s="174"/>
      <c r="E71" s="174"/>
      <c r="F71" s="185"/>
      <c r="G71" s="209"/>
      <c r="H71" s="209"/>
      <c r="I71" s="209"/>
      <c r="J71" s="209"/>
      <c r="K71" s="209"/>
      <c r="L71" s="185"/>
      <c r="M71" s="179"/>
      <c r="N71" s="209"/>
      <c r="O71" s="179"/>
      <c r="P71" s="179"/>
      <c r="Q71" s="185"/>
      <c r="R71" s="185"/>
      <c r="S71" s="179"/>
      <c r="T71" s="179"/>
      <c r="U71" s="179"/>
      <c r="V71" s="209"/>
      <c r="W71" s="209"/>
      <c r="AA71" s="179"/>
    </row>
    <row r="72" spans="1:27">
      <c r="A72" s="207"/>
      <c r="B72" s="208"/>
      <c r="C72" s="174"/>
      <c r="D72" s="174"/>
      <c r="E72" s="174"/>
      <c r="F72" s="185"/>
      <c r="G72" s="209"/>
      <c r="H72" s="209"/>
      <c r="I72" s="209"/>
      <c r="J72" s="209"/>
      <c r="K72" s="209"/>
      <c r="L72" s="185"/>
      <c r="M72" s="179"/>
      <c r="N72" s="209"/>
      <c r="O72" s="179"/>
      <c r="P72" s="179"/>
      <c r="Q72" s="185"/>
      <c r="R72" s="185"/>
      <c r="S72" s="179"/>
      <c r="T72" s="179"/>
      <c r="U72" s="179"/>
      <c r="V72" s="209"/>
      <c r="W72" s="209"/>
      <c r="AA72" s="179"/>
    </row>
    <row r="73" spans="1:27">
      <c r="A73" s="207"/>
      <c r="B73" s="208"/>
      <c r="C73" s="174"/>
      <c r="D73" s="174"/>
      <c r="E73" s="174"/>
      <c r="F73" s="185"/>
      <c r="G73" s="209"/>
      <c r="H73" s="209"/>
      <c r="I73" s="209"/>
      <c r="J73" s="209"/>
      <c r="K73" s="209"/>
      <c r="L73" s="185"/>
      <c r="M73" s="179"/>
      <c r="N73" s="209"/>
      <c r="O73" s="179"/>
      <c r="P73" s="179"/>
      <c r="Q73" s="185"/>
      <c r="R73" s="185"/>
      <c r="S73" s="179"/>
      <c r="T73" s="179"/>
      <c r="U73" s="179"/>
      <c r="V73" s="209"/>
      <c r="W73" s="209"/>
      <c r="AA73" s="179"/>
    </row>
    <row r="74" spans="1:27">
      <c r="A74" s="207"/>
      <c r="B74" s="208"/>
      <c r="C74" s="174"/>
      <c r="D74" s="174"/>
      <c r="E74" s="174"/>
      <c r="F74" s="185"/>
      <c r="G74" s="209"/>
      <c r="H74" s="209"/>
      <c r="I74" s="209"/>
      <c r="J74" s="209"/>
      <c r="K74" s="209"/>
      <c r="L74" s="185"/>
      <c r="M74" s="179"/>
      <c r="N74" s="209"/>
      <c r="O74" s="179"/>
      <c r="P74" s="179"/>
      <c r="Q74" s="185"/>
      <c r="R74" s="185"/>
      <c r="S74" s="179"/>
      <c r="T74" s="179"/>
      <c r="U74" s="179"/>
      <c r="V74" s="209"/>
      <c r="W74" s="209"/>
      <c r="AA74" s="179"/>
    </row>
    <row r="75" spans="1:27">
      <c r="A75" s="207"/>
      <c r="B75" s="208"/>
      <c r="C75" s="174"/>
      <c r="D75" s="174"/>
      <c r="E75" s="174"/>
      <c r="F75" s="185"/>
      <c r="G75" s="209"/>
      <c r="H75" s="209"/>
      <c r="I75" s="209"/>
      <c r="J75" s="209"/>
      <c r="K75" s="209"/>
      <c r="L75" s="185"/>
      <c r="M75" s="179"/>
      <c r="N75" s="209"/>
      <c r="O75" s="179"/>
      <c r="P75" s="179"/>
      <c r="Q75" s="185"/>
      <c r="R75" s="185"/>
      <c r="S75" s="179"/>
      <c r="T75" s="179"/>
      <c r="U75" s="179"/>
      <c r="V75" s="209"/>
      <c r="W75" s="209"/>
      <c r="AA75" s="179"/>
    </row>
    <row r="76" spans="1:27">
      <c r="A76" s="207"/>
      <c r="B76" s="208"/>
      <c r="C76" s="174"/>
      <c r="D76" s="174"/>
      <c r="E76" s="174"/>
      <c r="F76" s="185"/>
      <c r="G76" s="209"/>
      <c r="H76" s="209"/>
      <c r="I76" s="209"/>
      <c r="J76" s="209"/>
      <c r="K76" s="209"/>
      <c r="L76" s="185"/>
      <c r="M76" s="179"/>
      <c r="N76" s="209"/>
      <c r="O76" s="179"/>
      <c r="P76" s="179"/>
      <c r="Q76" s="185"/>
      <c r="R76" s="185"/>
      <c r="S76" s="179"/>
      <c r="T76" s="179"/>
      <c r="U76" s="179"/>
      <c r="V76" s="209"/>
      <c r="W76" s="209"/>
      <c r="AA76" s="179"/>
    </row>
    <row r="77" spans="1:27">
      <c r="A77" s="207"/>
      <c r="B77" s="208"/>
      <c r="C77" s="174"/>
      <c r="D77" s="174"/>
      <c r="E77" s="174"/>
      <c r="F77" s="185"/>
      <c r="G77" s="209"/>
      <c r="H77" s="209"/>
      <c r="I77" s="209"/>
      <c r="J77" s="209"/>
      <c r="K77" s="209"/>
      <c r="L77" s="185"/>
      <c r="M77" s="179"/>
      <c r="N77" s="209"/>
      <c r="O77" s="179"/>
      <c r="P77" s="179"/>
      <c r="Q77" s="185"/>
      <c r="R77" s="185"/>
      <c r="S77" s="179"/>
      <c r="T77" s="179"/>
      <c r="U77" s="179"/>
      <c r="V77" s="209"/>
      <c r="W77" s="209"/>
      <c r="AA77" s="179"/>
    </row>
    <row r="78" spans="1:27">
      <c r="A78" s="207"/>
      <c r="B78" s="208"/>
      <c r="C78" s="174"/>
      <c r="D78" s="174"/>
      <c r="E78" s="174"/>
      <c r="F78" s="185"/>
      <c r="G78" s="209"/>
      <c r="H78" s="209"/>
      <c r="I78" s="209"/>
      <c r="J78" s="209"/>
      <c r="K78" s="209"/>
      <c r="L78" s="185"/>
      <c r="M78" s="179"/>
      <c r="N78" s="209"/>
      <c r="O78" s="179"/>
      <c r="P78" s="179"/>
      <c r="Q78" s="185"/>
      <c r="R78" s="185"/>
      <c r="S78" s="179"/>
      <c r="T78" s="179"/>
      <c r="U78" s="179"/>
      <c r="V78" s="209"/>
      <c r="W78" s="209"/>
      <c r="AA78" s="179"/>
    </row>
    <row r="79" spans="1:27">
      <c r="A79" s="207"/>
      <c r="B79" s="208"/>
      <c r="C79" s="174"/>
      <c r="D79" s="174"/>
      <c r="E79" s="174"/>
      <c r="F79" s="185"/>
      <c r="G79" s="209"/>
      <c r="H79" s="209"/>
      <c r="I79" s="209"/>
      <c r="J79" s="209"/>
      <c r="K79" s="209"/>
      <c r="L79" s="185"/>
      <c r="M79" s="179"/>
      <c r="N79" s="209"/>
      <c r="O79" s="179"/>
      <c r="P79" s="179"/>
      <c r="Q79" s="185"/>
      <c r="R79" s="185"/>
      <c r="S79" s="179"/>
      <c r="T79" s="179"/>
      <c r="U79" s="179"/>
      <c r="V79" s="209"/>
      <c r="W79" s="209"/>
      <c r="AA79" s="179"/>
    </row>
    <row r="80" spans="1:27">
      <c r="A80" s="207"/>
      <c r="B80" s="208"/>
      <c r="C80" s="174"/>
      <c r="D80" s="174"/>
      <c r="E80" s="174"/>
      <c r="F80" s="185"/>
      <c r="G80" s="209"/>
      <c r="H80" s="209"/>
      <c r="I80" s="209"/>
      <c r="J80" s="209"/>
      <c r="K80" s="209"/>
      <c r="L80" s="185"/>
      <c r="M80" s="179"/>
      <c r="N80" s="209"/>
      <c r="O80" s="179"/>
      <c r="P80" s="179"/>
      <c r="Q80" s="185"/>
      <c r="R80" s="185"/>
      <c r="S80" s="179"/>
      <c r="T80" s="179"/>
      <c r="U80" s="179"/>
      <c r="V80" s="209"/>
      <c r="W80" s="209"/>
      <c r="AA80" s="179"/>
    </row>
    <row r="81" spans="1:27">
      <c r="A81" s="207"/>
      <c r="B81" s="208"/>
      <c r="C81" s="174"/>
      <c r="D81" s="174"/>
      <c r="E81" s="174"/>
      <c r="F81" s="185"/>
      <c r="G81" s="209"/>
      <c r="H81" s="209"/>
      <c r="I81" s="209"/>
      <c r="J81" s="209"/>
      <c r="K81" s="209"/>
      <c r="L81" s="185"/>
      <c r="M81" s="179"/>
      <c r="N81" s="209"/>
      <c r="O81" s="179"/>
      <c r="P81" s="179"/>
      <c r="Q81" s="185"/>
      <c r="R81" s="185"/>
      <c r="S81" s="179"/>
      <c r="T81" s="179"/>
      <c r="U81" s="179"/>
      <c r="V81" s="209"/>
      <c r="W81" s="209"/>
      <c r="AA81" s="179"/>
    </row>
    <row r="82" spans="1:27">
      <c r="A82" s="207"/>
      <c r="B82" s="262"/>
      <c r="C82" s="174"/>
      <c r="D82" s="174"/>
      <c r="E82" s="174"/>
      <c r="F82" s="185"/>
      <c r="G82" s="209"/>
      <c r="H82" s="209"/>
      <c r="I82" s="209"/>
      <c r="J82" s="209"/>
      <c r="K82" s="209"/>
      <c r="L82" s="185"/>
      <c r="M82" s="179"/>
      <c r="N82" s="209"/>
      <c r="O82" s="179"/>
      <c r="P82" s="179"/>
      <c r="Q82" s="185"/>
      <c r="R82" s="185"/>
      <c r="S82" s="179"/>
      <c r="T82" s="179"/>
      <c r="U82" s="179"/>
      <c r="V82" s="209"/>
      <c r="W82" s="209"/>
      <c r="AA82" s="179"/>
    </row>
    <row r="83" spans="1:27">
      <c r="A83" s="207"/>
      <c r="B83" s="262"/>
      <c r="C83" s="174"/>
      <c r="D83" s="174"/>
      <c r="E83" s="174"/>
      <c r="F83" s="185"/>
      <c r="G83" s="209"/>
      <c r="H83" s="209"/>
      <c r="I83" s="209"/>
      <c r="J83" s="209"/>
      <c r="K83" s="209"/>
      <c r="L83" s="185"/>
      <c r="M83" s="179"/>
      <c r="N83" s="209"/>
      <c r="O83" s="179"/>
      <c r="P83" s="179"/>
      <c r="Q83" s="185"/>
      <c r="R83" s="185"/>
      <c r="S83" s="179"/>
      <c r="T83" s="179"/>
      <c r="U83" s="179"/>
      <c r="V83" s="209"/>
      <c r="W83" s="209"/>
      <c r="AA83" s="179"/>
    </row>
    <row r="84" spans="1:27">
      <c r="A84" s="207"/>
      <c r="B84" s="262"/>
      <c r="C84" s="174"/>
      <c r="D84" s="174"/>
      <c r="E84" s="174"/>
      <c r="F84" s="185"/>
      <c r="G84" s="209"/>
      <c r="H84" s="209"/>
      <c r="I84" s="209"/>
      <c r="J84" s="209"/>
      <c r="K84" s="209"/>
      <c r="L84" s="185"/>
      <c r="M84" s="179"/>
      <c r="N84" s="209"/>
      <c r="O84" s="179"/>
      <c r="P84" s="179"/>
      <c r="Q84" s="185"/>
      <c r="R84" s="185"/>
      <c r="S84" s="179"/>
      <c r="T84" s="179"/>
      <c r="U84" s="179"/>
      <c r="V84" s="209"/>
      <c r="W84" s="209"/>
      <c r="AA84" s="179"/>
    </row>
    <row r="85" spans="1:27">
      <c r="A85" s="207"/>
      <c r="B85" s="262"/>
      <c r="C85" s="174"/>
      <c r="D85" s="174"/>
      <c r="E85" s="174"/>
      <c r="F85" s="185"/>
      <c r="G85" s="209"/>
      <c r="H85" s="209"/>
      <c r="I85" s="209"/>
      <c r="J85" s="209"/>
      <c r="K85" s="209"/>
      <c r="L85" s="185"/>
      <c r="M85" s="179"/>
      <c r="N85" s="209"/>
      <c r="O85" s="179"/>
      <c r="P85" s="179"/>
      <c r="Q85" s="185"/>
      <c r="R85" s="185"/>
      <c r="S85" s="179"/>
      <c r="T85" s="179"/>
      <c r="U85" s="179"/>
      <c r="V85" s="209"/>
      <c r="W85" s="209"/>
      <c r="AA85" s="179"/>
    </row>
    <row r="86" spans="1:27">
      <c r="A86" s="207"/>
      <c r="B86" s="262"/>
      <c r="C86" s="174"/>
      <c r="D86" s="174"/>
      <c r="E86" s="174"/>
      <c r="F86" s="185"/>
      <c r="G86" s="209"/>
      <c r="H86" s="209"/>
      <c r="I86" s="209"/>
      <c r="J86" s="209"/>
      <c r="K86" s="209"/>
      <c r="L86" s="185"/>
      <c r="M86" s="179"/>
      <c r="N86" s="209"/>
      <c r="O86" s="179"/>
      <c r="P86" s="179"/>
      <c r="Q86" s="185"/>
      <c r="R86" s="185"/>
      <c r="S86" s="179"/>
      <c r="T86" s="179"/>
      <c r="U86" s="179"/>
      <c r="V86" s="209"/>
      <c r="W86" s="209"/>
      <c r="AA86" s="179"/>
    </row>
    <row r="87" spans="1:27">
      <c r="A87" s="207"/>
      <c r="B87" s="262"/>
      <c r="C87" s="174"/>
      <c r="D87" s="174"/>
      <c r="E87" s="174"/>
      <c r="F87" s="185"/>
      <c r="G87" s="209"/>
      <c r="H87" s="209"/>
      <c r="I87" s="209"/>
      <c r="J87" s="209"/>
      <c r="K87" s="209"/>
      <c r="L87" s="185"/>
      <c r="M87" s="179"/>
      <c r="N87" s="209"/>
      <c r="O87" s="179"/>
      <c r="P87" s="179"/>
      <c r="Q87" s="185"/>
      <c r="R87" s="185"/>
      <c r="S87" s="179"/>
      <c r="T87" s="179"/>
      <c r="U87" s="179"/>
      <c r="V87" s="209"/>
      <c r="W87" s="209"/>
      <c r="AA87" s="179"/>
    </row>
    <row r="88" spans="1:27">
      <c r="A88" s="207"/>
      <c r="B88" s="262"/>
      <c r="C88" s="174"/>
      <c r="D88" s="174"/>
      <c r="E88" s="174"/>
      <c r="F88" s="185"/>
      <c r="G88" s="209"/>
      <c r="H88" s="209"/>
      <c r="I88" s="209"/>
      <c r="J88" s="209"/>
      <c r="K88" s="209"/>
      <c r="L88" s="185"/>
      <c r="M88" s="179"/>
      <c r="N88" s="209"/>
      <c r="O88" s="179"/>
      <c r="P88" s="179"/>
      <c r="Q88" s="185"/>
      <c r="R88" s="185"/>
      <c r="S88" s="179"/>
      <c r="T88" s="179"/>
      <c r="U88" s="179"/>
      <c r="V88" s="209"/>
      <c r="W88" s="209"/>
      <c r="AA88" s="179"/>
    </row>
    <row r="89" spans="1:27">
      <c r="A89" s="207"/>
      <c r="B89" s="262"/>
      <c r="C89" s="174"/>
      <c r="D89" s="174"/>
      <c r="E89" s="174"/>
      <c r="F89" s="185"/>
      <c r="G89" s="209"/>
      <c r="H89" s="209"/>
      <c r="I89" s="209"/>
      <c r="J89" s="209"/>
      <c r="K89" s="209"/>
      <c r="L89" s="185"/>
      <c r="M89" s="179"/>
      <c r="N89" s="209"/>
      <c r="O89" s="179"/>
      <c r="P89" s="179"/>
      <c r="Q89" s="185"/>
      <c r="R89" s="185"/>
      <c r="S89" s="179"/>
      <c r="T89" s="179"/>
      <c r="U89" s="179"/>
      <c r="V89" s="209"/>
      <c r="W89" s="209"/>
      <c r="AA89" s="179"/>
    </row>
    <row r="90" spans="1:27">
      <c r="A90" s="207"/>
      <c r="B90" s="262"/>
      <c r="C90" s="174"/>
      <c r="D90" s="174"/>
      <c r="E90" s="174"/>
      <c r="F90" s="185"/>
      <c r="G90" s="209"/>
      <c r="H90" s="209"/>
      <c r="I90" s="209"/>
      <c r="J90" s="209"/>
      <c r="K90" s="209"/>
      <c r="L90" s="185"/>
      <c r="M90" s="179"/>
      <c r="N90" s="209"/>
      <c r="O90" s="179"/>
      <c r="P90" s="179"/>
      <c r="Q90" s="185"/>
      <c r="R90" s="185"/>
      <c r="S90" s="179"/>
      <c r="T90" s="179"/>
      <c r="U90" s="179"/>
      <c r="V90" s="209"/>
      <c r="W90" s="209"/>
      <c r="AA90" s="179"/>
    </row>
    <row r="91" spans="1:27" s="178" customFormat="1">
      <c r="A91" s="263"/>
      <c r="B91" s="264"/>
      <c r="F91" s="185"/>
      <c r="G91" s="209"/>
      <c r="H91" s="209"/>
      <c r="I91" s="209"/>
      <c r="J91" s="209"/>
      <c r="K91" s="209"/>
      <c r="L91" s="185"/>
      <c r="M91" s="179"/>
      <c r="N91" s="209"/>
      <c r="O91" s="179"/>
      <c r="P91" s="179"/>
      <c r="Q91" s="185"/>
      <c r="R91" s="185"/>
      <c r="S91" s="179"/>
      <c r="T91" s="179"/>
      <c r="U91" s="179"/>
      <c r="V91" s="209"/>
      <c r="W91" s="209"/>
      <c r="X91" s="174"/>
      <c r="Y91" s="185"/>
      <c r="Z91" s="185"/>
      <c r="AA91" s="179"/>
    </row>
    <row r="92" spans="1:27" s="174" customFormat="1">
      <c r="A92" s="265"/>
      <c r="B92" s="265"/>
      <c r="C92" s="266"/>
      <c r="D92" s="266"/>
      <c r="E92" s="266"/>
      <c r="F92" s="185"/>
      <c r="G92" s="209"/>
      <c r="H92" s="209"/>
      <c r="I92" s="209"/>
      <c r="J92" s="209"/>
      <c r="K92" s="209"/>
      <c r="L92" s="185"/>
      <c r="M92" s="179"/>
      <c r="N92" s="209"/>
      <c r="O92" s="179"/>
      <c r="P92" s="179"/>
      <c r="Q92" s="185"/>
      <c r="R92" s="185"/>
      <c r="S92" s="179"/>
      <c r="T92" s="179"/>
      <c r="U92" s="179"/>
      <c r="V92" s="209"/>
      <c r="W92" s="209"/>
      <c r="Y92" s="185"/>
      <c r="Z92" s="185"/>
      <c r="AA92" s="179"/>
    </row>
    <row r="93" spans="1:27" s="174" customFormat="1">
      <c r="A93" s="207"/>
      <c r="B93" s="208"/>
      <c r="F93" s="185"/>
      <c r="G93" s="209"/>
      <c r="H93" s="209"/>
      <c r="I93" s="209"/>
      <c r="J93" s="209"/>
      <c r="K93" s="209"/>
      <c r="L93" s="185"/>
      <c r="M93" s="179"/>
      <c r="N93" s="209"/>
      <c r="O93" s="179"/>
      <c r="P93" s="179"/>
      <c r="Q93" s="185"/>
      <c r="R93" s="185"/>
      <c r="S93" s="179"/>
      <c r="T93" s="179"/>
      <c r="U93" s="179"/>
      <c r="V93" s="209"/>
      <c r="W93" s="209"/>
      <c r="Y93" s="185"/>
      <c r="Z93" s="185"/>
      <c r="AA93" s="179"/>
    </row>
    <row r="94" spans="1:27">
      <c r="A94" s="207"/>
      <c r="B94" s="208"/>
      <c r="C94" s="174"/>
      <c r="D94" s="174"/>
      <c r="E94" s="174"/>
      <c r="F94" s="185"/>
      <c r="G94" s="209"/>
      <c r="H94" s="209"/>
      <c r="I94" s="209"/>
      <c r="J94" s="209"/>
      <c r="K94" s="209"/>
      <c r="L94" s="185"/>
      <c r="M94" s="179"/>
      <c r="N94" s="209"/>
      <c r="O94" s="179"/>
      <c r="P94" s="179"/>
      <c r="Q94" s="185"/>
      <c r="R94" s="185"/>
      <c r="S94" s="179"/>
      <c r="T94" s="179"/>
      <c r="U94" s="179"/>
      <c r="V94" s="209"/>
      <c r="W94" s="209"/>
      <c r="AA94" s="179"/>
    </row>
    <row r="95" spans="1:27">
      <c r="A95" s="207"/>
      <c r="B95" s="208"/>
      <c r="C95" s="174"/>
      <c r="D95" s="174"/>
      <c r="E95" s="174"/>
      <c r="F95" s="185"/>
      <c r="G95" s="209"/>
      <c r="H95" s="209"/>
      <c r="I95" s="209"/>
      <c r="J95" s="209"/>
      <c r="K95" s="209"/>
      <c r="L95" s="185"/>
      <c r="M95" s="179"/>
      <c r="N95" s="209"/>
      <c r="O95" s="179"/>
      <c r="P95" s="179"/>
      <c r="Q95" s="185"/>
      <c r="R95" s="185"/>
      <c r="S95" s="179"/>
      <c r="T95" s="179"/>
      <c r="U95" s="179"/>
      <c r="V95" s="209"/>
      <c r="W95" s="209"/>
      <c r="AA95" s="179"/>
    </row>
    <row r="96" spans="1:27">
      <c r="A96" s="207"/>
      <c r="B96" s="262"/>
      <c r="C96" s="174"/>
      <c r="D96" s="174"/>
      <c r="E96" s="174"/>
      <c r="F96" s="185"/>
      <c r="G96" s="209"/>
      <c r="H96" s="209"/>
      <c r="I96" s="209"/>
      <c r="J96" s="209"/>
      <c r="K96" s="209"/>
      <c r="L96" s="185"/>
      <c r="M96" s="179"/>
      <c r="N96" s="209"/>
      <c r="O96" s="179"/>
      <c r="P96" s="179"/>
      <c r="Q96" s="185"/>
      <c r="R96" s="185"/>
      <c r="S96" s="179"/>
      <c r="T96" s="179"/>
      <c r="U96" s="179"/>
      <c r="V96" s="209"/>
      <c r="W96" s="209"/>
      <c r="AA96" s="179"/>
    </row>
    <row r="97" spans="1:27">
      <c r="A97" s="207"/>
      <c r="B97" s="262"/>
      <c r="C97" s="174"/>
      <c r="D97" s="174"/>
      <c r="E97" s="174"/>
      <c r="F97" s="185"/>
      <c r="G97" s="209"/>
      <c r="H97" s="209"/>
      <c r="I97" s="209"/>
      <c r="J97" s="209"/>
      <c r="K97" s="209"/>
      <c r="L97" s="185"/>
      <c r="M97" s="179"/>
      <c r="N97" s="209"/>
      <c r="O97" s="179"/>
      <c r="P97" s="179"/>
      <c r="Q97" s="185"/>
      <c r="R97" s="185"/>
      <c r="S97" s="179"/>
      <c r="T97" s="179"/>
      <c r="U97" s="179"/>
      <c r="V97" s="209"/>
      <c r="W97" s="209"/>
      <c r="AA97" s="179"/>
    </row>
    <row r="98" spans="1:27">
      <c r="A98" s="207"/>
      <c r="B98" s="208"/>
      <c r="C98" s="174"/>
      <c r="D98" s="174"/>
      <c r="E98" s="174"/>
      <c r="F98" s="185"/>
      <c r="G98" s="209"/>
      <c r="H98" s="209"/>
      <c r="I98" s="209"/>
      <c r="J98" s="209"/>
      <c r="K98" s="209"/>
      <c r="L98" s="185"/>
      <c r="M98" s="179"/>
      <c r="N98" s="209"/>
      <c r="O98" s="179"/>
      <c r="P98" s="179"/>
      <c r="Q98" s="185"/>
      <c r="R98" s="185"/>
      <c r="S98" s="179"/>
      <c r="T98" s="179"/>
      <c r="U98" s="179"/>
      <c r="V98" s="209"/>
      <c r="W98" s="209"/>
      <c r="AA98" s="179"/>
    </row>
    <row r="99" spans="1:27">
      <c r="A99" s="207"/>
      <c r="B99" s="208"/>
      <c r="C99" s="174"/>
      <c r="D99" s="174"/>
      <c r="E99" s="174"/>
      <c r="F99" s="185"/>
      <c r="G99" s="209"/>
      <c r="H99" s="209"/>
      <c r="I99" s="209"/>
      <c r="J99" s="209"/>
      <c r="K99" s="209"/>
      <c r="L99" s="185"/>
      <c r="M99" s="179"/>
      <c r="N99" s="209"/>
      <c r="O99" s="179"/>
      <c r="P99" s="179"/>
      <c r="Q99" s="185"/>
      <c r="R99" s="185"/>
      <c r="S99" s="179"/>
      <c r="T99" s="179"/>
      <c r="U99" s="179"/>
      <c r="V99" s="209"/>
      <c r="W99" s="209"/>
      <c r="AA99" s="179"/>
    </row>
    <row r="100" spans="1:27">
      <c r="A100" s="207"/>
      <c r="B100" s="208"/>
      <c r="C100" s="174"/>
      <c r="D100" s="174"/>
      <c r="E100" s="174"/>
      <c r="F100" s="185"/>
      <c r="G100" s="209"/>
      <c r="H100" s="209"/>
      <c r="I100" s="209"/>
      <c r="J100" s="209"/>
      <c r="K100" s="209"/>
      <c r="L100" s="185"/>
      <c r="M100" s="179"/>
      <c r="N100" s="209"/>
      <c r="O100" s="179"/>
      <c r="P100" s="179"/>
      <c r="Q100" s="185"/>
      <c r="R100" s="185"/>
      <c r="S100" s="179"/>
      <c r="T100" s="179"/>
      <c r="U100" s="179"/>
      <c r="V100" s="209"/>
      <c r="W100" s="209"/>
      <c r="AA100" s="179"/>
    </row>
    <row r="101" spans="1:27" s="178" customFormat="1">
      <c r="A101" s="263"/>
      <c r="B101" s="264"/>
      <c r="F101" s="267"/>
      <c r="G101" s="268"/>
      <c r="H101" s="268"/>
      <c r="I101" s="268"/>
      <c r="J101" s="268"/>
      <c r="K101" s="268"/>
      <c r="L101" s="267"/>
      <c r="M101" s="273"/>
      <c r="N101" s="268"/>
      <c r="O101" s="273"/>
      <c r="P101" s="273"/>
      <c r="Q101" s="267"/>
      <c r="R101" s="267"/>
      <c r="S101" s="273"/>
      <c r="T101" s="273"/>
      <c r="U101" s="273"/>
      <c r="V101" s="268"/>
      <c r="W101" s="268"/>
      <c r="X101" s="174"/>
      <c r="Y101" s="185"/>
      <c r="Z101" s="185"/>
      <c r="AA101" s="174"/>
    </row>
    <row r="102" spans="1:27" s="179" customFormat="1">
      <c r="A102" s="269"/>
      <c r="B102" s="270"/>
      <c r="F102" s="271"/>
      <c r="G102" s="266"/>
      <c r="H102" s="266"/>
      <c r="I102" s="266"/>
      <c r="J102" s="266"/>
      <c r="K102" s="266"/>
      <c r="L102" s="271"/>
      <c r="M102" s="274"/>
      <c r="N102" s="266"/>
      <c r="O102" s="274"/>
      <c r="P102" s="274"/>
      <c r="Q102" s="271"/>
      <c r="R102" s="271"/>
      <c r="S102" s="274"/>
      <c r="T102" s="274"/>
      <c r="U102" s="274"/>
      <c r="V102" s="266"/>
      <c r="W102" s="266"/>
      <c r="Y102" s="185"/>
      <c r="Z102" s="185"/>
      <c r="AA102" s="174"/>
    </row>
    <row r="105" spans="1:27">
      <c r="Y105" s="182"/>
      <c r="Z105" s="182"/>
      <c r="AA105" s="180"/>
    </row>
    <row r="106" spans="1:27">
      <c r="Y106" s="182"/>
      <c r="Z106" s="182"/>
      <c r="AA106" s="180"/>
    </row>
    <row r="109" spans="1:27">
      <c r="G109" s="209"/>
      <c r="H109" s="209"/>
      <c r="M109" s="275"/>
      <c r="Q109" s="276"/>
      <c r="R109" s="277"/>
      <c r="S109" s="278"/>
      <c r="T109" s="278"/>
      <c r="U109" s="272"/>
      <c r="X109" s="180"/>
      <c r="Y109" s="182"/>
      <c r="Z109" s="182"/>
      <c r="AA109" s="180"/>
    </row>
    <row r="110" spans="1:27">
      <c r="A110" s="272"/>
      <c r="G110" s="209"/>
      <c r="H110" s="209"/>
      <c r="M110" s="275"/>
      <c r="O110" s="180"/>
      <c r="P110" s="180"/>
      <c r="Q110" s="276"/>
      <c r="R110" s="276"/>
      <c r="S110" s="278"/>
      <c r="T110" s="278"/>
      <c r="U110" s="180"/>
      <c r="X110" s="180"/>
      <c r="Y110" s="182"/>
      <c r="Z110" s="182"/>
      <c r="AA110" s="180"/>
    </row>
    <row r="111" spans="1:27">
      <c r="G111" s="209"/>
      <c r="H111" s="209"/>
      <c r="M111" s="275"/>
      <c r="O111" s="180"/>
      <c r="P111" s="180"/>
      <c r="Q111" s="276"/>
      <c r="R111" s="276"/>
      <c r="S111" s="278"/>
      <c r="T111" s="278"/>
      <c r="U111" s="180"/>
      <c r="X111" s="180"/>
      <c r="Y111" s="182"/>
      <c r="Z111" s="182"/>
      <c r="AA111" s="180"/>
    </row>
    <row r="114" spans="2:27">
      <c r="B114" s="180"/>
      <c r="F114" s="180"/>
      <c r="G114" s="180"/>
      <c r="H114" s="180"/>
      <c r="I114" s="180"/>
      <c r="J114" s="180"/>
      <c r="K114" s="180"/>
      <c r="L114" s="180"/>
      <c r="Y114" s="182"/>
      <c r="Z114" s="182"/>
      <c r="AA114" s="180"/>
    </row>
    <row r="115" spans="2:27">
      <c r="B115" s="180"/>
      <c r="F115" s="180"/>
      <c r="G115" s="180"/>
      <c r="H115" s="180"/>
      <c r="I115" s="180"/>
      <c r="J115" s="180"/>
      <c r="K115" s="180"/>
      <c r="L115" s="180"/>
      <c r="Y115" s="182"/>
      <c r="Z115" s="182"/>
      <c r="AA115" s="180"/>
    </row>
    <row r="116" spans="2:27">
      <c r="B116" s="180"/>
      <c r="F116" s="180"/>
      <c r="G116" s="180"/>
      <c r="H116" s="180"/>
      <c r="I116" s="180"/>
      <c r="J116" s="180"/>
      <c r="K116" s="180"/>
      <c r="L116" s="180"/>
      <c r="Y116" s="182"/>
      <c r="Z116" s="182"/>
      <c r="AA116" s="180"/>
    </row>
    <row r="117" spans="2:27">
      <c r="B117" s="180"/>
      <c r="F117" s="180"/>
      <c r="G117" s="180"/>
      <c r="H117" s="180"/>
      <c r="I117" s="180"/>
      <c r="J117" s="180"/>
      <c r="K117" s="180"/>
      <c r="L117" s="180"/>
      <c r="Y117" s="182"/>
      <c r="Z117" s="182"/>
      <c r="AA117" s="180"/>
    </row>
    <row r="120" spans="2:27">
      <c r="B120" s="180"/>
      <c r="F120" s="180"/>
      <c r="G120" s="180"/>
      <c r="H120" s="180"/>
      <c r="I120" s="180"/>
      <c r="J120" s="180"/>
      <c r="K120" s="180"/>
      <c r="L120" s="180"/>
      <c r="M120" s="180"/>
      <c r="O120" s="180"/>
      <c r="P120" s="180"/>
      <c r="S120" s="180"/>
      <c r="T120" s="180"/>
      <c r="U120" s="180"/>
      <c r="X120" s="180"/>
      <c r="Y120" s="182"/>
      <c r="Z120" s="182"/>
      <c r="AA120" s="180"/>
    </row>
    <row r="121" spans="2:27">
      <c r="B121" s="180"/>
      <c r="F121" s="180"/>
      <c r="G121" s="180"/>
      <c r="H121" s="180"/>
      <c r="I121" s="180"/>
      <c r="J121" s="180"/>
      <c r="K121" s="180"/>
      <c r="L121" s="180"/>
      <c r="M121" s="180"/>
      <c r="O121" s="180"/>
      <c r="P121" s="180"/>
      <c r="S121" s="180"/>
      <c r="T121" s="180"/>
      <c r="U121" s="180"/>
      <c r="X121" s="180"/>
      <c r="Y121" s="182"/>
      <c r="Z121" s="182"/>
      <c r="AA121" s="180"/>
    </row>
    <row r="122" spans="2:27">
      <c r="B122" s="180"/>
      <c r="F122" s="180"/>
      <c r="G122" s="180"/>
      <c r="H122" s="180"/>
      <c r="I122" s="180"/>
      <c r="J122" s="180"/>
      <c r="K122" s="180"/>
      <c r="L122" s="180"/>
      <c r="M122" s="180"/>
      <c r="O122" s="180"/>
      <c r="P122" s="180"/>
      <c r="S122" s="180"/>
      <c r="T122" s="180"/>
      <c r="U122" s="180"/>
      <c r="X122" s="180"/>
      <c r="Y122" s="182"/>
      <c r="Z122" s="182"/>
      <c r="AA122" s="180"/>
    </row>
    <row r="123" spans="2:27">
      <c r="B123" s="180"/>
      <c r="F123" s="180"/>
      <c r="G123" s="180"/>
      <c r="H123" s="180"/>
      <c r="I123" s="180"/>
      <c r="J123" s="180"/>
      <c r="K123" s="180"/>
      <c r="L123" s="180"/>
      <c r="M123" s="180"/>
      <c r="O123" s="180"/>
      <c r="P123" s="180"/>
      <c r="S123" s="180"/>
      <c r="T123" s="180"/>
      <c r="U123" s="180"/>
      <c r="X123" s="180"/>
      <c r="Y123" s="182"/>
      <c r="Z123" s="182"/>
      <c r="AA123" s="180"/>
    </row>
    <row r="124" spans="2:27">
      <c r="B124" s="180"/>
      <c r="F124" s="180"/>
      <c r="G124" s="180"/>
      <c r="H124" s="180"/>
      <c r="I124" s="180"/>
      <c r="J124" s="180"/>
      <c r="K124" s="180"/>
      <c r="L124" s="180"/>
      <c r="M124" s="180"/>
      <c r="O124" s="180"/>
      <c r="P124" s="180"/>
      <c r="S124" s="180"/>
      <c r="T124" s="180"/>
      <c r="U124" s="180"/>
      <c r="X124" s="180"/>
      <c r="Y124" s="182"/>
      <c r="Z124" s="182"/>
      <c r="AA124" s="180"/>
    </row>
    <row r="125" spans="2:27">
      <c r="B125" s="180"/>
      <c r="F125" s="180"/>
      <c r="G125" s="180"/>
      <c r="H125" s="180"/>
      <c r="I125" s="180"/>
      <c r="J125" s="180"/>
      <c r="K125" s="180"/>
      <c r="L125" s="180"/>
      <c r="M125" s="180"/>
      <c r="O125" s="180"/>
      <c r="P125" s="180"/>
      <c r="S125" s="180"/>
      <c r="T125" s="180"/>
      <c r="U125" s="180"/>
      <c r="X125" s="180"/>
      <c r="Y125" s="182"/>
      <c r="Z125" s="182"/>
      <c r="AA125" s="180"/>
    </row>
    <row r="126" spans="2:27">
      <c r="B126" s="180"/>
      <c r="F126" s="180"/>
      <c r="G126" s="180"/>
      <c r="H126" s="180"/>
      <c r="I126" s="180"/>
      <c r="J126" s="180"/>
      <c r="K126" s="180"/>
      <c r="L126" s="180"/>
      <c r="M126" s="180"/>
      <c r="O126" s="180"/>
      <c r="P126" s="180"/>
      <c r="S126" s="180"/>
      <c r="T126" s="180"/>
      <c r="U126" s="180"/>
      <c r="X126" s="180"/>
      <c r="Y126" s="182"/>
      <c r="Z126" s="182"/>
      <c r="AA126" s="180"/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E59"/>
  <sheetViews>
    <sheetView topLeftCell="D23" workbookViewId="0">
      <selection activeCell="C65" sqref="C65"/>
    </sheetView>
  </sheetViews>
  <sheetFormatPr defaultColWidth="9" defaultRowHeight="15"/>
  <cols>
    <col min="1" max="1" width="7.5703125" customWidth="1"/>
    <col min="2" max="2" width="38.28515625" style="126" customWidth="1"/>
    <col min="3" max="3" width="31.140625" style="126" customWidth="1"/>
    <col min="4" max="4" width="28.42578125" style="127" customWidth="1"/>
    <col min="5" max="5" width="15.85546875" style="128" customWidth="1"/>
    <col min="6" max="6" width="23.7109375" style="128" customWidth="1"/>
    <col min="7" max="7" width="17.140625" style="128" customWidth="1"/>
    <col min="8" max="8" width="18.42578125" style="128" customWidth="1"/>
    <col min="9" max="9" width="16.42578125" style="128" customWidth="1"/>
    <col min="10" max="10" width="17.42578125" style="128" customWidth="1"/>
    <col min="11" max="11" width="19" style="128" customWidth="1"/>
    <col min="12" max="12" width="10.5703125" customWidth="1"/>
  </cols>
  <sheetData>
    <row r="1" spans="1:31" s="122" customFormat="1" ht="23.25">
      <c r="A1" s="129"/>
      <c r="B1" s="129"/>
      <c r="C1" s="129"/>
      <c r="D1" s="130" t="s">
        <v>289</v>
      </c>
      <c r="E1" s="131"/>
      <c r="F1" s="132"/>
      <c r="G1" s="132"/>
      <c r="H1" s="132"/>
      <c r="I1" s="132"/>
      <c r="J1" s="132"/>
      <c r="K1" s="132"/>
      <c r="L1" s="163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</row>
    <row r="2" spans="1:31" s="122" customFormat="1" ht="23.25">
      <c r="A2" s="129"/>
      <c r="B2" s="129"/>
      <c r="C2" s="129"/>
      <c r="D2" s="130" t="s">
        <v>290</v>
      </c>
      <c r="E2" s="131"/>
      <c r="F2" s="132"/>
      <c r="G2" s="132"/>
      <c r="H2" s="132"/>
      <c r="I2" s="132"/>
      <c r="J2" s="132"/>
      <c r="K2" s="132"/>
      <c r="L2" s="163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</row>
    <row r="3" spans="1:31" s="122" customFormat="1" ht="23.25">
      <c r="A3" s="129"/>
      <c r="B3" s="129"/>
      <c r="C3" s="129"/>
      <c r="D3" s="130" t="s">
        <v>2</v>
      </c>
      <c r="E3" s="131"/>
      <c r="F3" s="132"/>
      <c r="G3" s="132"/>
      <c r="H3" s="132"/>
      <c r="I3" s="132"/>
      <c r="J3" s="132"/>
      <c r="K3" s="132"/>
      <c r="L3" s="163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</row>
    <row r="4" spans="1:31" s="122" customFormat="1" ht="23.25">
      <c r="A4" s="129"/>
      <c r="B4" s="129"/>
      <c r="C4" s="129"/>
      <c r="D4" s="130" t="s">
        <v>226</v>
      </c>
      <c r="E4" s="131"/>
      <c r="F4" s="132"/>
      <c r="G4" s="132"/>
      <c r="H4" s="132"/>
      <c r="I4" s="132"/>
      <c r="J4" s="132"/>
      <c r="K4" s="132"/>
      <c r="L4" s="163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</row>
    <row r="5" spans="1:31" ht="18.75">
      <c r="A5" s="332" t="s">
        <v>291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</row>
    <row r="6" spans="1:31" s="123" customFormat="1" ht="26.1" customHeight="1">
      <c r="A6" s="38" t="s">
        <v>229</v>
      </c>
      <c r="B6" s="65" t="s">
        <v>230</v>
      </c>
      <c r="C6" s="65" t="s">
        <v>231</v>
      </c>
      <c r="D6" s="65" t="s">
        <v>232</v>
      </c>
      <c r="E6" s="39" t="s">
        <v>292</v>
      </c>
      <c r="F6" s="39" t="s">
        <v>293</v>
      </c>
      <c r="G6" s="66" t="s">
        <v>294</v>
      </c>
      <c r="H6" s="133" t="s">
        <v>243</v>
      </c>
      <c r="I6" s="165" t="s">
        <v>295</v>
      </c>
      <c r="J6" s="66" t="s">
        <v>245</v>
      </c>
      <c r="K6" s="66" t="s">
        <v>296</v>
      </c>
    </row>
    <row r="7" spans="1:31" s="124" customFormat="1" ht="18.75">
      <c r="A7" s="134">
        <v>1</v>
      </c>
      <c r="B7" s="135" t="s">
        <v>40</v>
      </c>
      <c r="C7" s="42" t="s">
        <v>41</v>
      </c>
      <c r="D7" s="42" t="s">
        <v>42</v>
      </c>
      <c r="E7" s="136">
        <v>400000</v>
      </c>
      <c r="F7" s="96">
        <v>352800</v>
      </c>
      <c r="G7" s="137">
        <v>46439015</v>
      </c>
      <c r="H7" s="33">
        <v>80000</v>
      </c>
      <c r="I7" s="33">
        <v>14000</v>
      </c>
      <c r="J7" s="166">
        <v>7200</v>
      </c>
      <c r="K7" s="167">
        <v>2000</v>
      </c>
    </row>
    <row r="8" spans="1:31" s="124" customFormat="1" ht="24" customHeight="1">
      <c r="A8" s="134">
        <v>2</v>
      </c>
      <c r="B8" s="138" t="s">
        <v>49</v>
      </c>
      <c r="C8" s="42" t="s">
        <v>257</v>
      </c>
      <c r="D8" s="42" t="s">
        <v>258</v>
      </c>
      <c r="E8" s="139">
        <v>800000</v>
      </c>
      <c r="F8" s="96">
        <v>660000</v>
      </c>
      <c r="G8" s="137">
        <v>56191057</v>
      </c>
      <c r="H8" s="33">
        <v>160000</v>
      </c>
      <c r="I8" s="33">
        <v>28000</v>
      </c>
      <c r="J8" s="166">
        <v>60000</v>
      </c>
      <c r="K8" s="167">
        <v>4000</v>
      </c>
    </row>
    <row r="9" spans="1:31" s="124" customFormat="1" ht="24" customHeight="1">
      <c r="A9" s="134">
        <v>3</v>
      </c>
      <c r="B9" s="58" t="s">
        <v>259</v>
      </c>
      <c r="C9" s="57" t="s">
        <v>260</v>
      </c>
      <c r="D9" s="140" t="s">
        <v>179</v>
      </c>
      <c r="E9" s="139">
        <v>500000</v>
      </c>
      <c r="F9" s="96">
        <v>435600</v>
      </c>
      <c r="G9" s="137"/>
      <c r="H9" s="33">
        <v>100000</v>
      </c>
      <c r="I9" s="33">
        <v>17500</v>
      </c>
      <c r="J9" s="33">
        <v>14400</v>
      </c>
      <c r="K9" s="167">
        <v>2500</v>
      </c>
    </row>
    <row r="10" spans="1:31" s="124" customFormat="1" ht="24" customHeight="1">
      <c r="A10" s="134">
        <v>4</v>
      </c>
      <c r="B10" s="141" t="s">
        <v>261</v>
      </c>
      <c r="C10" s="140" t="s">
        <v>262</v>
      </c>
      <c r="D10" s="140" t="s">
        <v>179</v>
      </c>
      <c r="E10" s="139">
        <v>500000</v>
      </c>
      <c r="F10" s="96">
        <v>435600</v>
      </c>
      <c r="G10" s="137">
        <v>47563860</v>
      </c>
      <c r="H10" s="33">
        <v>100000</v>
      </c>
      <c r="I10" s="33">
        <v>17500</v>
      </c>
      <c r="J10" s="33">
        <v>14400</v>
      </c>
      <c r="K10" s="167">
        <v>2500</v>
      </c>
    </row>
    <row r="11" spans="1:31" s="124" customFormat="1" ht="24" customHeight="1">
      <c r="A11" s="134">
        <v>5</v>
      </c>
      <c r="B11" s="141" t="s">
        <v>263</v>
      </c>
      <c r="C11" s="140" t="s">
        <v>264</v>
      </c>
      <c r="D11" s="140" t="s">
        <v>179</v>
      </c>
      <c r="E11" s="139">
        <v>500000</v>
      </c>
      <c r="F11" s="96">
        <v>435600</v>
      </c>
      <c r="G11" s="137">
        <v>47737043</v>
      </c>
      <c r="H11" s="33">
        <v>100000</v>
      </c>
      <c r="I11" s="33">
        <v>17500</v>
      </c>
      <c r="J11" s="33">
        <v>14400</v>
      </c>
      <c r="K11" s="167">
        <v>2500</v>
      </c>
    </row>
    <row r="12" spans="1:31" ht="18.75">
      <c r="A12" s="134">
        <v>6</v>
      </c>
      <c r="B12" s="48" t="s">
        <v>53</v>
      </c>
      <c r="C12" s="60" t="s">
        <v>54</v>
      </c>
      <c r="D12" s="42" t="s">
        <v>52</v>
      </c>
      <c r="E12" s="142">
        <v>300000</v>
      </c>
      <c r="F12" s="96">
        <v>150000</v>
      </c>
      <c r="G12" s="143"/>
      <c r="H12" s="33">
        <v>0</v>
      </c>
      <c r="I12" s="33">
        <v>0</v>
      </c>
      <c r="J12" s="168">
        <v>0</v>
      </c>
      <c r="K12" s="167">
        <v>0</v>
      </c>
    </row>
    <row r="13" spans="1:31" ht="18.75">
      <c r="A13" s="134">
        <v>7</v>
      </c>
      <c r="B13" s="47" t="s">
        <v>265</v>
      </c>
      <c r="C13" s="60" t="s">
        <v>62</v>
      </c>
      <c r="D13" s="42" t="s">
        <v>52</v>
      </c>
      <c r="E13" s="136">
        <v>300000</v>
      </c>
      <c r="F13" s="96">
        <v>150000</v>
      </c>
      <c r="G13" s="144"/>
      <c r="H13" s="33">
        <v>0</v>
      </c>
      <c r="I13" s="33">
        <v>0</v>
      </c>
      <c r="J13" s="33">
        <v>0</v>
      </c>
      <c r="K13" s="167">
        <v>0</v>
      </c>
    </row>
    <row r="14" spans="1:31" ht="18.75">
      <c r="A14" s="134">
        <v>8</v>
      </c>
      <c r="B14" s="46" t="s">
        <v>266</v>
      </c>
      <c r="C14" s="60" t="s">
        <v>62</v>
      </c>
      <c r="D14" s="42" t="s">
        <v>52</v>
      </c>
      <c r="E14" s="136">
        <v>300000</v>
      </c>
      <c r="F14" s="96">
        <v>150000</v>
      </c>
      <c r="G14" s="144"/>
      <c r="H14" s="33">
        <v>0</v>
      </c>
      <c r="I14" s="33">
        <v>0</v>
      </c>
      <c r="J14" s="33">
        <v>0</v>
      </c>
      <c r="K14" s="167">
        <v>0</v>
      </c>
    </row>
    <row r="15" spans="1:31" ht="18.75">
      <c r="A15" s="134">
        <v>9</v>
      </c>
      <c r="B15" s="46" t="s">
        <v>297</v>
      </c>
      <c r="C15" s="60" t="s">
        <v>65</v>
      </c>
      <c r="D15" s="42" t="s">
        <v>52</v>
      </c>
      <c r="E15" s="136">
        <v>350000</v>
      </c>
      <c r="F15" s="96">
        <v>156400</v>
      </c>
      <c r="G15" s="145">
        <v>61530832</v>
      </c>
      <c r="H15" s="33">
        <v>70000</v>
      </c>
      <c r="I15" s="33">
        <v>12250</v>
      </c>
      <c r="J15" s="33">
        <v>3600</v>
      </c>
      <c r="K15" s="167">
        <v>1750</v>
      </c>
    </row>
    <row r="16" spans="1:31" ht="18.75">
      <c r="A16" s="134">
        <v>10</v>
      </c>
      <c r="B16" s="44" t="s">
        <v>71</v>
      </c>
      <c r="C16" s="57" t="s">
        <v>72</v>
      </c>
      <c r="D16" s="42" t="s">
        <v>73</v>
      </c>
      <c r="E16" s="136">
        <v>300000</v>
      </c>
      <c r="F16" s="96">
        <v>270000</v>
      </c>
      <c r="G16" s="137">
        <v>46902058</v>
      </c>
      <c r="H16" s="33">
        <v>60000</v>
      </c>
      <c r="I16" s="33">
        <v>10500</v>
      </c>
      <c r="J16" s="33">
        <v>0</v>
      </c>
      <c r="K16" s="167">
        <v>1500</v>
      </c>
    </row>
    <row r="17" spans="1:11" ht="18.75">
      <c r="A17" s="134">
        <v>11</v>
      </c>
      <c r="B17" s="44" t="s">
        <v>79</v>
      </c>
      <c r="C17" s="57" t="s">
        <v>72</v>
      </c>
      <c r="D17" s="42" t="s">
        <v>73</v>
      </c>
      <c r="E17" s="136">
        <v>400000</v>
      </c>
      <c r="F17" s="96">
        <v>347800</v>
      </c>
      <c r="G17" s="145">
        <v>45003574</v>
      </c>
      <c r="H17" s="33">
        <v>80000</v>
      </c>
      <c r="I17" s="33">
        <v>14000</v>
      </c>
      <c r="J17" s="33">
        <v>7200</v>
      </c>
      <c r="K17" s="167">
        <v>2000</v>
      </c>
    </row>
    <row r="18" spans="1:11" ht="18.75">
      <c r="A18" s="134">
        <v>12</v>
      </c>
      <c r="B18" s="46" t="s">
        <v>268</v>
      </c>
      <c r="C18" s="57" t="s">
        <v>72</v>
      </c>
      <c r="D18" s="42" t="s">
        <v>73</v>
      </c>
      <c r="E18" s="136">
        <v>400000</v>
      </c>
      <c r="F18" s="96">
        <v>335800</v>
      </c>
      <c r="G18" s="145">
        <v>63948400</v>
      </c>
      <c r="H18" s="33">
        <v>80000</v>
      </c>
      <c r="I18" s="33">
        <v>14000</v>
      </c>
      <c r="J18" s="33">
        <v>7200</v>
      </c>
      <c r="K18" s="167">
        <v>2000</v>
      </c>
    </row>
    <row r="19" spans="1:11" ht="18.75">
      <c r="A19" s="134">
        <v>13</v>
      </c>
      <c r="B19" s="46" t="s">
        <v>94</v>
      </c>
      <c r="C19" s="57" t="s">
        <v>72</v>
      </c>
      <c r="D19" s="42" t="s">
        <v>73</v>
      </c>
      <c r="E19" s="136">
        <v>400000</v>
      </c>
      <c r="F19" s="96">
        <v>350800</v>
      </c>
      <c r="G19" s="137">
        <v>45230872</v>
      </c>
      <c r="H19" s="33">
        <v>80000</v>
      </c>
      <c r="I19" s="33">
        <v>14000</v>
      </c>
      <c r="J19" s="33">
        <v>7200</v>
      </c>
      <c r="K19" s="167">
        <v>2000</v>
      </c>
    </row>
    <row r="20" spans="1:11" ht="18.75">
      <c r="A20" s="134">
        <v>14</v>
      </c>
      <c r="B20" s="46" t="s">
        <v>298</v>
      </c>
      <c r="C20" s="57" t="s">
        <v>72</v>
      </c>
      <c r="D20" s="42" t="s">
        <v>73</v>
      </c>
      <c r="E20" s="146">
        <v>400000</v>
      </c>
      <c r="F20" s="96">
        <v>332800</v>
      </c>
      <c r="G20" s="137">
        <v>45225699</v>
      </c>
      <c r="H20" s="33">
        <v>80000</v>
      </c>
      <c r="I20" s="33">
        <v>14000</v>
      </c>
      <c r="J20" s="33">
        <v>7200</v>
      </c>
      <c r="K20" s="167">
        <v>2000</v>
      </c>
    </row>
    <row r="21" spans="1:11" s="124" customFormat="1" ht="18.75">
      <c r="A21" s="134">
        <v>15</v>
      </c>
      <c r="B21" s="46" t="s">
        <v>299</v>
      </c>
      <c r="C21" s="57" t="s">
        <v>72</v>
      </c>
      <c r="D21" s="147" t="s">
        <v>73</v>
      </c>
      <c r="E21" s="148">
        <v>300000</v>
      </c>
      <c r="F21" s="96">
        <v>270000</v>
      </c>
      <c r="G21" s="145">
        <v>66146992</v>
      </c>
      <c r="H21" s="33">
        <v>60000</v>
      </c>
      <c r="I21" s="33">
        <v>10500</v>
      </c>
      <c r="J21" s="33">
        <v>0</v>
      </c>
      <c r="K21" s="167">
        <v>1500</v>
      </c>
    </row>
    <row r="22" spans="1:11" ht="18.75">
      <c r="A22" s="134">
        <v>16</v>
      </c>
      <c r="B22" s="149" t="s">
        <v>269</v>
      </c>
      <c r="C22" s="150" t="s">
        <v>110</v>
      </c>
      <c r="D22" s="42" t="s">
        <v>300</v>
      </c>
      <c r="E22" s="146">
        <v>647221</v>
      </c>
      <c r="F22" s="96">
        <v>546999.12</v>
      </c>
      <c r="G22" s="151">
        <v>63232502</v>
      </c>
      <c r="H22" s="33">
        <v>129444.2</v>
      </c>
      <c r="I22" s="33">
        <v>22652.735000000001</v>
      </c>
      <c r="J22" s="160">
        <v>32499.78</v>
      </c>
      <c r="K22" s="167">
        <v>3236.105</v>
      </c>
    </row>
    <row r="23" spans="1:11" ht="18.75">
      <c r="A23" s="134">
        <v>17</v>
      </c>
      <c r="B23" s="149" t="s">
        <v>270</v>
      </c>
      <c r="C23" s="57" t="s">
        <v>114</v>
      </c>
      <c r="D23" s="42" t="s">
        <v>42</v>
      </c>
      <c r="E23" s="146">
        <v>457004</v>
      </c>
      <c r="F23" s="96">
        <v>138999.31200000001</v>
      </c>
      <c r="G23" s="151">
        <v>64161528</v>
      </c>
      <c r="H23" s="33">
        <v>91400.8</v>
      </c>
      <c r="I23" s="33">
        <v>15995.14</v>
      </c>
      <c r="J23" s="160">
        <v>11304.288</v>
      </c>
      <c r="K23" s="167">
        <v>2285.02</v>
      </c>
    </row>
    <row r="24" spans="1:11" ht="18.75">
      <c r="A24" s="134">
        <v>18</v>
      </c>
      <c r="B24" s="46" t="s">
        <v>271</v>
      </c>
      <c r="C24" s="57" t="s">
        <v>114</v>
      </c>
      <c r="D24" s="42" t="s">
        <v>42</v>
      </c>
      <c r="E24" s="146">
        <v>577776</v>
      </c>
      <c r="F24" s="96">
        <v>242998.52799999999</v>
      </c>
      <c r="G24" s="151">
        <v>62267612</v>
      </c>
      <c r="H24" s="33">
        <v>115555.2</v>
      </c>
      <c r="I24" s="33">
        <v>20222.16</v>
      </c>
      <c r="J24" s="160">
        <v>19999.871999999999</v>
      </c>
      <c r="K24" s="167">
        <v>2888.88</v>
      </c>
    </row>
    <row r="25" spans="1:11" ht="18.75">
      <c r="A25" s="134">
        <v>19</v>
      </c>
      <c r="B25" s="152" t="s">
        <v>130</v>
      </c>
      <c r="C25" s="57" t="s">
        <v>131</v>
      </c>
      <c r="D25" s="42" t="s">
        <v>132</v>
      </c>
      <c r="E25" s="146">
        <v>300000</v>
      </c>
      <c r="F25" s="96">
        <v>150000</v>
      </c>
      <c r="G25" s="137"/>
      <c r="H25" s="33">
        <v>0</v>
      </c>
      <c r="I25" s="33">
        <v>0</v>
      </c>
      <c r="J25" s="160">
        <v>0</v>
      </c>
      <c r="K25" s="167">
        <v>0</v>
      </c>
    </row>
    <row r="26" spans="1:11" ht="18.75">
      <c r="A26" s="134">
        <v>20</v>
      </c>
      <c r="B26" s="44" t="s">
        <v>135</v>
      </c>
      <c r="C26" s="57" t="s">
        <v>131</v>
      </c>
      <c r="D26" s="42" t="s">
        <v>132</v>
      </c>
      <c r="E26" s="146">
        <v>300000</v>
      </c>
      <c r="F26" s="96">
        <v>133000</v>
      </c>
      <c r="G26" s="151">
        <v>55230863</v>
      </c>
      <c r="H26" s="33">
        <v>60000</v>
      </c>
      <c r="I26" s="33">
        <v>10500</v>
      </c>
      <c r="J26" s="160">
        <v>0</v>
      </c>
      <c r="K26" s="167">
        <v>1500</v>
      </c>
    </row>
    <row r="27" spans="1:11" ht="18.75">
      <c r="A27" s="134">
        <v>21</v>
      </c>
      <c r="B27" s="153" t="s">
        <v>139</v>
      </c>
      <c r="C27" s="57" t="s">
        <v>131</v>
      </c>
      <c r="D27" s="42" t="s">
        <v>132</v>
      </c>
      <c r="E27" s="146">
        <v>300000</v>
      </c>
      <c r="F27" s="96">
        <v>170000</v>
      </c>
      <c r="G27" s="137">
        <v>45319005</v>
      </c>
      <c r="H27" s="33">
        <v>60000</v>
      </c>
      <c r="I27" s="33">
        <v>10500</v>
      </c>
      <c r="J27" s="160">
        <v>0</v>
      </c>
      <c r="K27" s="167">
        <v>1500</v>
      </c>
    </row>
    <row r="28" spans="1:11" ht="18.75">
      <c r="A28" s="134">
        <v>22</v>
      </c>
      <c r="B28" s="44" t="s">
        <v>142</v>
      </c>
      <c r="C28" s="57" t="s">
        <v>131</v>
      </c>
      <c r="D28" s="42" t="s">
        <v>132</v>
      </c>
      <c r="E28" s="146">
        <v>300000</v>
      </c>
      <c r="F28" s="96">
        <v>269000</v>
      </c>
      <c r="G28" s="137">
        <v>46905239</v>
      </c>
      <c r="H28" s="33">
        <v>60000</v>
      </c>
      <c r="I28" s="33">
        <v>10500</v>
      </c>
      <c r="J28" s="160">
        <v>0</v>
      </c>
      <c r="K28" s="167">
        <v>1500</v>
      </c>
    </row>
    <row r="29" spans="1:11" ht="18.75">
      <c r="A29" s="134">
        <v>23</v>
      </c>
      <c r="B29" s="44" t="s">
        <v>145</v>
      </c>
      <c r="C29" s="57" t="s">
        <v>131</v>
      </c>
      <c r="D29" s="42" t="s">
        <v>132</v>
      </c>
      <c r="E29" s="146">
        <v>300000</v>
      </c>
      <c r="F29" s="96">
        <v>135000</v>
      </c>
      <c r="G29" s="151">
        <v>45319007</v>
      </c>
      <c r="H29" s="33">
        <v>60000</v>
      </c>
      <c r="I29" s="33">
        <v>10500</v>
      </c>
      <c r="J29" s="160">
        <v>0</v>
      </c>
      <c r="K29" s="167">
        <v>1500</v>
      </c>
    </row>
    <row r="30" spans="1:11" ht="18.75">
      <c r="A30" s="134">
        <v>24</v>
      </c>
      <c r="B30" s="153" t="s">
        <v>149</v>
      </c>
      <c r="C30" s="57" t="s">
        <v>131</v>
      </c>
      <c r="D30" s="42" t="s">
        <v>132</v>
      </c>
      <c r="E30" s="146">
        <v>300000</v>
      </c>
      <c r="F30" s="96">
        <v>265000</v>
      </c>
      <c r="G30" s="137">
        <v>46902056</v>
      </c>
      <c r="H30" s="33">
        <v>60000</v>
      </c>
      <c r="I30" s="33">
        <v>10500</v>
      </c>
      <c r="J30" s="160">
        <v>0</v>
      </c>
      <c r="K30" s="167">
        <v>1500</v>
      </c>
    </row>
    <row r="31" spans="1:11" ht="18.75">
      <c r="A31" s="134">
        <v>25</v>
      </c>
      <c r="B31" s="44" t="s">
        <v>154</v>
      </c>
      <c r="C31" s="57" t="s">
        <v>131</v>
      </c>
      <c r="D31" s="42" t="s">
        <v>132</v>
      </c>
      <c r="E31" s="146">
        <v>300000</v>
      </c>
      <c r="F31" s="96">
        <v>150000</v>
      </c>
      <c r="G31" s="137"/>
      <c r="H31" s="33">
        <v>0</v>
      </c>
      <c r="I31" s="33">
        <v>0</v>
      </c>
      <c r="J31" s="160">
        <v>0</v>
      </c>
      <c r="K31" s="167">
        <v>0</v>
      </c>
    </row>
    <row r="32" spans="1:11" ht="18.75">
      <c r="A32" s="134">
        <v>26</v>
      </c>
      <c r="B32" s="44" t="s">
        <v>156</v>
      </c>
      <c r="C32" s="57" t="s">
        <v>131</v>
      </c>
      <c r="D32" s="42" t="s">
        <v>132</v>
      </c>
      <c r="E32" s="146">
        <v>300000</v>
      </c>
      <c r="F32" s="96">
        <v>149000</v>
      </c>
      <c r="G32" s="137"/>
      <c r="H32" s="33">
        <v>0</v>
      </c>
      <c r="I32" s="33">
        <v>0</v>
      </c>
      <c r="J32" s="160">
        <v>0</v>
      </c>
      <c r="K32" s="167">
        <v>0</v>
      </c>
    </row>
    <row r="33" spans="1:11" ht="18.75">
      <c r="A33" s="134">
        <v>27</v>
      </c>
      <c r="B33" s="44" t="s">
        <v>301</v>
      </c>
      <c r="C33" s="60" t="s">
        <v>160</v>
      </c>
      <c r="D33" s="42" t="s">
        <v>132</v>
      </c>
      <c r="E33" s="146">
        <v>300000</v>
      </c>
      <c r="F33" s="96">
        <v>134000</v>
      </c>
      <c r="G33" s="137">
        <v>64937909</v>
      </c>
      <c r="H33" s="33">
        <v>60000</v>
      </c>
      <c r="I33" s="33">
        <v>10500</v>
      </c>
      <c r="J33" s="160">
        <v>0</v>
      </c>
      <c r="K33" s="167">
        <v>1500</v>
      </c>
    </row>
    <row r="34" spans="1:11" ht="18.75">
      <c r="A34" s="134">
        <v>28</v>
      </c>
      <c r="B34" s="44" t="s">
        <v>162</v>
      </c>
      <c r="C34" s="150" t="s">
        <v>131</v>
      </c>
      <c r="D34" s="42" t="s">
        <v>132</v>
      </c>
      <c r="E34" s="146">
        <v>300000</v>
      </c>
      <c r="F34" s="96">
        <v>135000</v>
      </c>
      <c r="G34" s="137">
        <v>45230918</v>
      </c>
      <c r="H34" s="33">
        <v>60000</v>
      </c>
      <c r="I34" s="33">
        <v>10500</v>
      </c>
      <c r="J34" s="160">
        <v>0</v>
      </c>
      <c r="K34" s="167">
        <v>1500</v>
      </c>
    </row>
    <row r="35" spans="1:11" ht="18.75">
      <c r="A35" s="134">
        <v>29</v>
      </c>
      <c r="B35" s="58" t="s">
        <v>302</v>
      </c>
      <c r="C35" s="57" t="s">
        <v>167</v>
      </c>
      <c r="D35" s="42" t="s">
        <v>52</v>
      </c>
      <c r="E35" s="146">
        <v>350000</v>
      </c>
      <c r="F35" s="96">
        <v>156400</v>
      </c>
      <c r="G35" s="137">
        <v>65129946</v>
      </c>
      <c r="H35" s="33">
        <v>70000</v>
      </c>
      <c r="I35" s="33">
        <v>12250</v>
      </c>
      <c r="J35" s="160">
        <v>3600</v>
      </c>
      <c r="K35" s="167">
        <v>1750</v>
      </c>
    </row>
    <row r="36" spans="1:11" ht="18.75">
      <c r="A36" s="134">
        <v>30</v>
      </c>
      <c r="B36" s="58" t="s">
        <v>303</v>
      </c>
      <c r="C36" s="57" t="s">
        <v>172</v>
      </c>
      <c r="D36" s="42" t="s">
        <v>52</v>
      </c>
      <c r="E36" s="146">
        <v>300000</v>
      </c>
      <c r="F36" s="96">
        <v>220000</v>
      </c>
      <c r="G36" s="137">
        <v>46902063</v>
      </c>
      <c r="H36" s="33">
        <v>60000</v>
      </c>
      <c r="I36" s="33">
        <v>10500</v>
      </c>
      <c r="J36" s="160">
        <v>0</v>
      </c>
      <c r="K36" s="167">
        <v>1500</v>
      </c>
    </row>
    <row r="37" spans="1:11" ht="18.75">
      <c r="A37" s="134">
        <v>31</v>
      </c>
      <c r="B37" s="58" t="s">
        <v>304</v>
      </c>
      <c r="C37" s="154" t="s">
        <v>178</v>
      </c>
      <c r="D37" s="42" t="s">
        <v>300</v>
      </c>
      <c r="E37" s="155">
        <v>517391</v>
      </c>
      <c r="F37" s="96">
        <v>244999.74799999999</v>
      </c>
      <c r="G37" s="151">
        <v>63232510</v>
      </c>
      <c r="H37" s="33">
        <v>103478.2</v>
      </c>
      <c r="I37" s="33">
        <v>18108.685000000001</v>
      </c>
      <c r="J37" s="160">
        <v>15652.152</v>
      </c>
      <c r="K37" s="167">
        <v>2586.9549999999999</v>
      </c>
    </row>
    <row r="38" spans="1:11" ht="18.75">
      <c r="A38" s="134">
        <v>32</v>
      </c>
      <c r="B38" s="58" t="s">
        <v>305</v>
      </c>
      <c r="C38" s="57" t="s">
        <v>187</v>
      </c>
      <c r="D38" s="42" t="s">
        <v>73</v>
      </c>
      <c r="E38" s="155">
        <v>457004</v>
      </c>
      <c r="F38" s="96">
        <v>388999.31199999998</v>
      </c>
      <c r="G38" s="151">
        <v>66390982</v>
      </c>
      <c r="H38" s="33">
        <v>91400.8</v>
      </c>
      <c r="I38" s="33">
        <v>15995.14</v>
      </c>
      <c r="J38" s="160">
        <v>11304.288</v>
      </c>
      <c r="K38" s="167">
        <v>2285.02</v>
      </c>
    </row>
    <row r="39" spans="1:11" ht="18.75">
      <c r="A39" s="134">
        <v>33</v>
      </c>
      <c r="B39" s="58" t="s">
        <v>306</v>
      </c>
      <c r="C39" s="57" t="s">
        <v>72</v>
      </c>
      <c r="D39" s="42" t="s">
        <v>73</v>
      </c>
      <c r="E39" s="155">
        <v>300000</v>
      </c>
      <c r="F39" s="96">
        <v>263000</v>
      </c>
      <c r="G39" s="137">
        <v>46902067</v>
      </c>
      <c r="H39" s="33">
        <v>60000</v>
      </c>
      <c r="I39" s="33">
        <v>10500</v>
      </c>
      <c r="J39" s="160">
        <v>0</v>
      </c>
      <c r="K39" s="167">
        <v>1500</v>
      </c>
    </row>
    <row r="40" spans="1:11" s="124" customFormat="1" ht="18.75">
      <c r="A40" s="134">
        <v>34</v>
      </c>
      <c r="B40" s="56" t="s">
        <v>273</v>
      </c>
      <c r="C40" s="57" t="s">
        <v>72</v>
      </c>
      <c r="D40" s="42" t="s">
        <v>73</v>
      </c>
      <c r="E40" s="136">
        <v>400000</v>
      </c>
      <c r="F40" s="96">
        <v>400000</v>
      </c>
      <c r="G40" s="137"/>
      <c r="H40" s="33">
        <v>0</v>
      </c>
      <c r="I40" s="33">
        <v>0</v>
      </c>
      <c r="J40" s="160">
        <v>0</v>
      </c>
      <c r="K40" s="167">
        <v>0</v>
      </c>
    </row>
    <row r="41" spans="1:11" ht="18.75">
      <c r="A41" s="134">
        <v>35</v>
      </c>
      <c r="B41" s="54" t="s">
        <v>206</v>
      </c>
      <c r="C41" s="57" t="s">
        <v>72</v>
      </c>
      <c r="D41" s="42" t="s">
        <v>73</v>
      </c>
      <c r="E41" s="156">
        <v>300000</v>
      </c>
      <c r="F41" s="96">
        <v>149000</v>
      </c>
      <c r="G41" s="137"/>
      <c r="H41" s="33">
        <v>0</v>
      </c>
      <c r="I41" s="33">
        <v>0</v>
      </c>
      <c r="J41" s="160">
        <v>0</v>
      </c>
      <c r="K41" s="167">
        <v>0</v>
      </c>
    </row>
    <row r="42" spans="1:11" ht="18.75">
      <c r="A42" s="134">
        <v>36</v>
      </c>
      <c r="B42" s="58" t="s">
        <v>274</v>
      </c>
      <c r="C42" s="57" t="s">
        <v>72</v>
      </c>
      <c r="D42" s="42" t="s">
        <v>73</v>
      </c>
      <c r="E42" s="156">
        <v>300000</v>
      </c>
      <c r="F42" s="114">
        <v>300000</v>
      </c>
      <c r="G42" s="137"/>
      <c r="H42" s="33">
        <v>0</v>
      </c>
      <c r="I42" s="33">
        <v>0</v>
      </c>
      <c r="J42" s="160">
        <v>0</v>
      </c>
      <c r="K42" s="167">
        <v>0</v>
      </c>
    </row>
    <row r="43" spans="1:11" ht="18.75">
      <c r="A43" s="134">
        <v>37</v>
      </c>
      <c r="B43" s="58" t="s">
        <v>275</v>
      </c>
      <c r="C43" s="57" t="s">
        <v>72</v>
      </c>
      <c r="D43" s="42" t="s">
        <v>73</v>
      </c>
      <c r="E43" s="156">
        <v>400000</v>
      </c>
      <c r="F43" s="114">
        <v>392000</v>
      </c>
      <c r="G43" s="137"/>
      <c r="H43" s="33">
        <v>0</v>
      </c>
      <c r="I43" s="33">
        <v>0</v>
      </c>
      <c r="J43" s="33">
        <v>0</v>
      </c>
      <c r="K43" s="33">
        <v>0</v>
      </c>
    </row>
    <row r="44" spans="1:11" ht="18.75">
      <c r="A44" s="134">
        <v>38</v>
      </c>
      <c r="B44" s="59" t="s">
        <v>276</v>
      </c>
      <c r="C44" s="57" t="s">
        <v>72</v>
      </c>
      <c r="D44" s="42" t="s">
        <v>73</v>
      </c>
      <c r="E44" s="156">
        <v>350000</v>
      </c>
      <c r="F44" s="114">
        <v>192000</v>
      </c>
      <c r="G44" s="137"/>
      <c r="H44" s="33">
        <v>0</v>
      </c>
      <c r="I44" s="33">
        <v>0</v>
      </c>
      <c r="J44" s="33">
        <v>0</v>
      </c>
      <c r="K44" s="33">
        <v>0</v>
      </c>
    </row>
    <row r="45" spans="1:11" ht="18.75">
      <c r="A45" s="134">
        <v>39</v>
      </c>
      <c r="B45" s="58" t="s">
        <v>277</v>
      </c>
      <c r="C45" s="57" t="s">
        <v>72</v>
      </c>
      <c r="D45" s="42" t="s">
        <v>73</v>
      </c>
      <c r="E45" s="156">
        <v>300000</v>
      </c>
      <c r="F45" s="114">
        <v>300000</v>
      </c>
      <c r="G45" s="137"/>
      <c r="H45" s="33">
        <v>0</v>
      </c>
      <c r="I45" s="33">
        <v>0</v>
      </c>
      <c r="J45" s="33">
        <v>0</v>
      </c>
      <c r="K45" s="33">
        <v>0</v>
      </c>
    </row>
    <row r="46" spans="1:11" ht="18.75">
      <c r="A46" s="134">
        <v>40</v>
      </c>
      <c r="B46" s="58" t="s">
        <v>278</v>
      </c>
      <c r="C46" s="57" t="s">
        <v>72</v>
      </c>
      <c r="D46" s="42" t="s">
        <v>73</v>
      </c>
      <c r="E46" s="156">
        <v>300000</v>
      </c>
      <c r="F46" s="114">
        <v>300000</v>
      </c>
      <c r="G46" s="137"/>
      <c r="H46" s="33">
        <v>0</v>
      </c>
      <c r="I46" s="33">
        <v>0</v>
      </c>
      <c r="J46" s="33">
        <v>0</v>
      </c>
      <c r="K46" s="33">
        <v>0</v>
      </c>
    </row>
    <row r="47" spans="1:11" ht="18.75">
      <c r="A47" s="134">
        <v>41</v>
      </c>
      <c r="B47" s="58" t="s">
        <v>279</v>
      </c>
      <c r="C47" s="57" t="s">
        <v>72</v>
      </c>
      <c r="D47" s="42" t="s">
        <v>73</v>
      </c>
      <c r="E47" s="156">
        <v>300000</v>
      </c>
      <c r="F47" s="114">
        <v>300000</v>
      </c>
      <c r="G47" s="137"/>
      <c r="H47" s="33">
        <v>0</v>
      </c>
      <c r="I47" s="33">
        <v>0</v>
      </c>
      <c r="J47" s="33">
        <v>0</v>
      </c>
      <c r="K47" s="33">
        <v>0</v>
      </c>
    </row>
    <row r="48" spans="1:11" ht="18.75">
      <c r="A48" s="134">
        <v>42</v>
      </c>
      <c r="B48" s="58" t="s">
        <v>280</v>
      </c>
      <c r="C48" s="57" t="s">
        <v>72</v>
      </c>
      <c r="D48" s="42" t="s">
        <v>73</v>
      </c>
      <c r="E48" s="156">
        <v>100000</v>
      </c>
      <c r="F48" s="157">
        <v>100000</v>
      </c>
      <c r="G48" s="137"/>
      <c r="H48" s="33">
        <v>0</v>
      </c>
      <c r="I48" s="33">
        <v>0</v>
      </c>
      <c r="J48" s="33">
        <v>0</v>
      </c>
      <c r="K48" s="33">
        <v>0</v>
      </c>
    </row>
    <row r="49" spans="1:11" ht="18.75">
      <c r="A49" s="134">
        <v>43</v>
      </c>
      <c r="B49" s="59" t="s">
        <v>281</v>
      </c>
      <c r="C49" s="60" t="s">
        <v>163</v>
      </c>
      <c r="D49" s="42" t="s">
        <v>132</v>
      </c>
      <c r="E49" s="156">
        <v>300000</v>
      </c>
      <c r="F49" s="114">
        <v>150000</v>
      </c>
      <c r="G49" s="137"/>
      <c r="H49" s="33">
        <v>0</v>
      </c>
      <c r="I49" s="33">
        <v>0</v>
      </c>
      <c r="J49" s="33">
        <v>0</v>
      </c>
      <c r="K49" s="33">
        <v>0</v>
      </c>
    </row>
    <row r="50" spans="1:11" ht="18.75">
      <c r="A50" s="134">
        <v>44</v>
      </c>
      <c r="B50" s="59" t="s">
        <v>282</v>
      </c>
      <c r="C50" s="60" t="s">
        <v>163</v>
      </c>
      <c r="D50" s="42" t="s">
        <v>132</v>
      </c>
      <c r="E50" s="156">
        <v>300000</v>
      </c>
      <c r="F50" s="114">
        <v>150000</v>
      </c>
      <c r="G50" s="137"/>
      <c r="H50" s="33">
        <v>0</v>
      </c>
      <c r="I50" s="33">
        <v>0</v>
      </c>
      <c r="J50" s="33">
        <v>0</v>
      </c>
      <c r="K50" s="33">
        <v>0</v>
      </c>
    </row>
    <row r="51" spans="1:11" ht="18.75">
      <c r="A51" s="134">
        <v>45</v>
      </c>
      <c r="B51" s="59" t="s">
        <v>283</v>
      </c>
      <c r="C51" s="60" t="s">
        <v>163</v>
      </c>
      <c r="D51" s="42" t="s">
        <v>132</v>
      </c>
      <c r="E51" s="156">
        <v>300000</v>
      </c>
      <c r="F51" s="157">
        <v>300000</v>
      </c>
      <c r="G51" s="137"/>
      <c r="H51" s="33">
        <v>0</v>
      </c>
      <c r="I51" s="33">
        <v>0</v>
      </c>
      <c r="J51" s="33"/>
      <c r="K51" s="33"/>
    </row>
    <row r="52" spans="1:11" ht="18.75">
      <c r="A52" s="134">
        <v>46</v>
      </c>
      <c r="B52" s="58" t="s">
        <v>284</v>
      </c>
      <c r="C52" s="57" t="s">
        <v>131</v>
      </c>
      <c r="D52" s="42" t="s">
        <v>132</v>
      </c>
      <c r="E52" s="156">
        <v>300000</v>
      </c>
      <c r="F52" s="114">
        <v>149000</v>
      </c>
      <c r="G52" s="137"/>
      <c r="H52" s="33">
        <v>0</v>
      </c>
      <c r="I52" s="33">
        <v>0</v>
      </c>
      <c r="J52" s="160">
        <v>0</v>
      </c>
      <c r="K52" s="167">
        <v>0</v>
      </c>
    </row>
    <row r="53" spans="1:11" ht="18.75">
      <c r="A53" s="134">
        <v>47</v>
      </c>
      <c r="B53" s="58" t="s">
        <v>307</v>
      </c>
      <c r="C53" s="57" t="s">
        <v>131</v>
      </c>
      <c r="D53" s="42" t="s">
        <v>132</v>
      </c>
      <c r="E53" s="156">
        <v>300000</v>
      </c>
      <c r="F53" s="114">
        <v>147000</v>
      </c>
      <c r="G53" s="137"/>
      <c r="H53" s="33">
        <v>0</v>
      </c>
      <c r="I53" s="33">
        <v>0</v>
      </c>
      <c r="J53" s="160">
        <v>0</v>
      </c>
      <c r="K53" s="167">
        <v>0</v>
      </c>
    </row>
    <row r="54" spans="1:11" ht="18.75">
      <c r="A54" s="134">
        <v>48</v>
      </c>
      <c r="B54" s="58" t="s">
        <v>286</v>
      </c>
      <c r="C54" s="57" t="s">
        <v>131</v>
      </c>
      <c r="D54" s="42" t="s">
        <v>132</v>
      </c>
      <c r="E54" s="156">
        <v>300000</v>
      </c>
      <c r="F54" s="114">
        <v>150000</v>
      </c>
      <c r="G54" s="137"/>
      <c r="H54" s="33">
        <v>0</v>
      </c>
      <c r="I54" s="33">
        <v>0</v>
      </c>
      <c r="J54" s="160">
        <v>0</v>
      </c>
      <c r="K54" s="167">
        <v>0</v>
      </c>
    </row>
    <row r="55" spans="1:11" ht="18.75">
      <c r="A55" s="134">
        <v>49</v>
      </c>
      <c r="B55" s="58" t="s">
        <v>287</v>
      </c>
      <c r="C55" s="57" t="s">
        <v>131</v>
      </c>
      <c r="D55" s="42" t="s">
        <v>132</v>
      </c>
      <c r="E55" s="156">
        <v>300000</v>
      </c>
      <c r="F55" s="114">
        <v>148000</v>
      </c>
      <c r="G55" s="137"/>
      <c r="H55" s="33">
        <v>0</v>
      </c>
      <c r="I55" s="33">
        <v>0</v>
      </c>
      <c r="J55" s="160">
        <v>0</v>
      </c>
      <c r="K55" s="167">
        <v>0</v>
      </c>
    </row>
    <row r="56" spans="1:11" ht="18.75">
      <c r="A56" s="134">
        <v>50</v>
      </c>
      <c r="B56" s="59" t="s">
        <v>288</v>
      </c>
      <c r="C56" s="57" t="s">
        <v>131</v>
      </c>
      <c r="D56" s="42" t="s">
        <v>132</v>
      </c>
      <c r="E56" s="156">
        <v>250000</v>
      </c>
      <c r="F56" s="114">
        <v>250000</v>
      </c>
      <c r="G56" s="137"/>
      <c r="H56" s="33">
        <v>0</v>
      </c>
      <c r="I56" s="33">
        <v>0</v>
      </c>
      <c r="J56" s="33">
        <v>0</v>
      </c>
      <c r="K56" s="33">
        <v>0</v>
      </c>
    </row>
    <row r="57" spans="1:11">
      <c r="A57" s="71"/>
      <c r="B57" s="158"/>
      <c r="C57" s="158"/>
      <c r="D57" s="159"/>
      <c r="E57" s="160"/>
      <c r="F57" s="160"/>
      <c r="G57" s="160"/>
      <c r="H57" s="33">
        <f>E57*10%*2</f>
        <v>0</v>
      </c>
      <c r="I57" s="33">
        <f>E57*0.04</f>
        <v>0</v>
      </c>
      <c r="J57" s="160">
        <v>0</v>
      </c>
      <c r="K57" s="167">
        <v>0</v>
      </c>
    </row>
    <row r="58" spans="1:11" s="125" customFormat="1" ht="18.75">
      <c r="A58" s="161"/>
      <c r="B58" s="90"/>
      <c r="C58" s="90"/>
      <c r="D58" s="161"/>
      <c r="E58" s="162"/>
      <c r="F58" s="162">
        <f>SUM(F7:F57)</f>
        <v>12602596.02</v>
      </c>
      <c r="G58" s="162"/>
      <c r="H58" s="162">
        <f>SUM(H7:H57)</f>
        <v>2191279.1999999997</v>
      </c>
      <c r="I58" s="162">
        <f>SUM(I7:I57)</f>
        <v>383473.86000000004</v>
      </c>
      <c r="J58" s="162">
        <f>SUM(J7:J57)</f>
        <v>237160.38</v>
      </c>
      <c r="K58" s="162">
        <f>SUM(K7:K57)</f>
        <v>54781.979999999996</v>
      </c>
    </row>
    <row r="59" spans="1:11">
      <c r="H59" s="333">
        <f>F58+H58+I58+J58+K58</f>
        <v>15469291.439999999</v>
      </c>
      <c r="I59" s="333"/>
      <c r="J59" s="333"/>
      <c r="K59" s="333"/>
    </row>
  </sheetData>
  <mergeCells count="2">
    <mergeCell ref="A5:K5"/>
    <mergeCell ref="H59:K59"/>
  </mergeCells>
  <pageMargins left="0.7" right="0.7" top="0.75" bottom="0.75" header="0.3" footer="0.3"/>
  <pageSetup scale="5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K97"/>
  <sheetViews>
    <sheetView workbookViewId="0">
      <selection activeCell="F63" sqref="F63"/>
    </sheetView>
  </sheetViews>
  <sheetFormatPr defaultColWidth="8.5703125" defaultRowHeight="15"/>
  <cols>
    <col min="1" max="1" width="6.85546875" style="106" customWidth="1"/>
    <col min="2" max="2" width="37.85546875" style="107" customWidth="1"/>
    <col min="3" max="3" width="28.85546875" style="106" customWidth="1"/>
    <col min="4" max="4" width="26.5703125" style="106" customWidth="1"/>
    <col min="5" max="5" width="19.140625" style="106" customWidth="1"/>
    <col min="6" max="7" width="17.7109375" style="108" customWidth="1"/>
    <col min="8" max="8" width="22.85546875" style="108" customWidth="1"/>
    <col min="9" max="10" width="20" style="108" customWidth="1"/>
    <col min="11" max="11" width="17.85546875" style="108" customWidth="1"/>
    <col min="12" max="16384" width="8.5703125" style="106"/>
  </cols>
  <sheetData>
    <row r="2" spans="1:11" ht="18.75">
      <c r="A2" s="334" t="s">
        <v>308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</row>
    <row r="3" spans="1:11" ht="18.75">
      <c r="A3" s="109"/>
      <c r="B3" s="334" t="s">
        <v>309</v>
      </c>
      <c r="C3" s="334"/>
      <c r="D3" s="334"/>
      <c r="E3" s="334"/>
      <c r="F3" s="334"/>
      <c r="G3" s="334"/>
      <c r="H3" s="334"/>
      <c r="I3" s="334"/>
      <c r="J3" s="334"/>
      <c r="K3" s="334"/>
    </row>
    <row r="4" spans="1:11" s="105" customFormat="1" ht="38.25">
      <c r="A4" s="110" t="s">
        <v>310</v>
      </c>
      <c r="B4" s="37" t="s">
        <v>311</v>
      </c>
      <c r="C4" s="38" t="s">
        <v>312</v>
      </c>
      <c r="D4" s="38" t="s">
        <v>10</v>
      </c>
      <c r="E4" s="91" t="s">
        <v>313</v>
      </c>
      <c r="F4" s="39" t="s">
        <v>314</v>
      </c>
      <c r="G4" s="91" t="s">
        <v>315</v>
      </c>
      <c r="H4" s="111" t="s">
        <v>243</v>
      </c>
      <c r="I4" s="111" t="s">
        <v>295</v>
      </c>
      <c r="J4" s="111" t="s">
        <v>245</v>
      </c>
      <c r="K4" s="111" t="s">
        <v>316</v>
      </c>
    </row>
    <row r="5" spans="1:11" ht="18.75">
      <c r="A5" s="40">
        <v>1</v>
      </c>
      <c r="B5" s="41" t="s">
        <v>40</v>
      </c>
      <c r="C5" s="42" t="s">
        <v>41</v>
      </c>
      <c r="D5" s="42" t="s">
        <v>42</v>
      </c>
      <c r="E5" s="96">
        <v>352800</v>
      </c>
      <c r="F5" s="43">
        <v>0</v>
      </c>
      <c r="G5" s="112">
        <f>E5+F5</f>
        <v>352800</v>
      </c>
      <c r="H5" s="113">
        <v>80000</v>
      </c>
      <c r="I5" s="33">
        <v>14000</v>
      </c>
      <c r="J5" s="113">
        <v>7200</v>
      </c>
      <c r="K5" s="113">
        <v>2000</v>
      </c>
    </row>
    <row r="6" spans="1:11" ht="18.75">
      <c r="A6" s="40">
        <v>2</v>
      </c>
      <c r="B6" s="48" t="s">
        <v>53</v>
      </c>
      <c r="C6" s="45" t="s">
        <v>54</v>
      </c>
      <c r="D6" s="42" t="s">
        <v>52</v>
      </c>
      <c r="E6" s="96">
        <v>150000</v>
      </c>
      <c r="F6" s="43">
        <v>0</v>
      </c>
      <c r="G6" s="112">
        <v>150000</v>
      </c>
      <c r="H6" s="113">
        <v>0</v>
      </c>
      <c r="I6" s="113">
        <v>0</v>
      </c>
      <c r="J6" s="113">
        <v>0</v>
      </c>
      <c r="K6" s="113">
        <v>0</v>
      </c>
    </row>
    <row r="7" spans="1:11" ht="18.75">
      <c r="A7" s="40">
        <v>3</v>
      </c>
      <c r="B7" s="46" t="s">
        <v>265</v>
      </c>
      <c r="C7" s="45" t="s">
        <v>62</v>
      </c>
      <c r="D7" s="42" t="s">
        <v>52</v>
      </c>
      <c r="E7" s="96">
        <v>150000</v>
      </c>
      <c r="F7" s="43">
        <v>0</v>
      </c>
      <c r="G7" s="112">
        <f t="shared" ref="G7:G37" si="0">E7+F7</f>
        <v>150000</v>
      </c>
      <c r="H7" s="113">
        <v>0</v>
      </c>
      <c r="I7" s="113">
        <v>0</v>
      </c>
      <c r="J7" s="113">
        <v>0</v>
      </c>
      <c r="K7" s="113">
        <v>0</v>
      </c>
    </row>
    <row r="8" spans="1:11" ht="18.75">
      <c r="A8" s="40">
        <v>4</v>
      </c>
      <c r="B8" s="46" t="s">
        <v>266</v>
      </c>
      <c r="C8" s="45" t="s">
        <v>62</v>
      </c>
      <c r="D8" s="42" t="s">
        <v>52</v>
      </c>
      <c r="E8" s="96">
        <v>150000</v>
      </c>
      <c r="F8" s="43">
        <v>0</v>
      </c>
      <c r="G8" s="112">
        <f t="shared" si="0"/>
        <v>150000</v>
      </c>
      <c r="H8" s="113">
        <v>0</v>
      </c>
      <c r="I8" s="113">
        <v>0</v>
      </c>
      <c r="J8" s="113">
        <v>0</v>
      </c>
      <c r="K8" s="113">
        <v>0</v>
      </c>
    </row>
    <row r="9" spans="1:11" ht="18.75">
      <c r="A9" s="40">
        <v>5</v>
      </c>
      <c r="B9" s="47" t="s">
        <v>64</v>
      </c>
      <c r="C9" s="45" t="s">
        <v>65</v>
      </c>
      <c r="D9" s="42" t="s">
        <v>52</v>
      </c>
      <c r="E9" s="96">
        <v>156400</v>
      </c>
      <c r="F9" s="43">
        <v>0</v>
      </c>
      <c r="G9" s="112">
        <f t="shared" si="0"/>
        <v>156400</v>
      </c>
      <c r="H9" s="113">
        <v>70000</v>
      </c>
      <c r="I9" s="113">
        <v>12250</v>
      </c>
      <c r="J9" s="113">
        <v>3600</v>
      </c>
      <c r="K9" s="113">
        <v>1750</v>
      </c>
    </row>
    <row r="10" spans="1:11" ht="18.75">
      <c r="A10" s="40">
        <v>6</v>
      </c>
      <c r="B10" s="48" t="s">
        <v>71</v>
      </c>
      <c r="C10" s="49" t="s">
        <v>72</v>
      </c>
      <c r="D10" s="42" t="s">
        <v>73</v>
      </c>
      <c r="E10" s="96">
        <v>270000</v>
      </c>
      <c r="F10" s="43">
        <v>0</v>
      </c>
      <c r="G10" s="112">
        <f t="shared" si="0"/>
        <v>270000</v>
      </c>
      <c r="H10" s="113">
        <v>60000</v>
      </c>
      <c r="I10" s="113">
        <v>10500</v>
      </c>
      <c r="J10" s="113">
        <v>0</v>
      </c>
      <c r="K10" s="113">
        <v>1500</v>
      </c>
    </row>
    <row r="11" spans="1:11" ht="18.75">
      <c r="A11" s="40">
        <v>7</v>
      </c>
      <c r="B11" s="48" t="s">
        <v>79</v>
      </c>
      <c r="C11" s="49" t="s">
        <v>72</v>
      </c>
      <c r="D11" s="42" t="s">
        <v>73</v>
      </c>
      <c r="E11" s="96">
        <v>347800</v>
      </c>
      <c r="F11" s="43">
        <v>0</v>
      </c>
      <c r="G11" s="112">
        <f t="shared" si="0"/>
        <v>347800</v>
      </c>
      <c r="H11" s="113">
        <v>80000</v>
      </c>
      <c r="I11" s="113">
        <v>14000</v>
      </c>
      <c r="J11" s="113">
        <v>7200</v>
      </c>
      <c r="K11" s="113">
        <v>2000</v>
      </c>
    </row>
    <row r="12" spans="1:11" ht="18.75">
      <c r="A12" s="40">
        <v>8</v>
      </c>
      <c r="B12" s="47" t="s">
        <v>268</v>
      </c>
      <c r="C12" s="49" t="s">
        <v>72</v>
      </c>
      <c r="D12" s="42" t="s">
        <v>73</v>
      </c>
      <c r="E12" s="96">
        <v>335800</v>
      </c>
      <c r="F12" s="43">
        <v>0</v>
      </c>
      <c r="G12" s="112">
        <f t="shared" si="0"/>
        <v>335800</v>
      </c>
      <c r="H12" s="113">
        <v>80000</v>
      </c>
      <c r="I12" s="113">
        <v>14000</v>
      </c>
      <c r="J12" s="113">
        <v>7200</v>
      </c>
      <c r="K12" s="113">
        <v>2000</v>
      </c>
    </row>
    <row r="13" spans="1:11" ht="18.75">
      <c r="A13" s="40">
        <v>9</v>
      </c>
      <c r="B13" s="47" t="s">
        <v>94</v>
      </c>
      <c r="C13" s="49" t="s">
        <v>72</v>
      </c>
      <c r="D13" s="42" t="s">
        <v>73</v>
      </c>
      <c r="E13" s="96">
        <v>350800</v>
      </c>
      <c r="F13" s="43">
        <v>0</v>
      </c>
      <c r="G13" s="112">
        <f t="shared" si="0"/>
        <v>350800</v>
      </c>
      <c r="H13" s="113">
        <v>80000</v>
      </c>
      <c r="I13" s="113">
        <v>14000</v>
      </c>
      <c r="J13" s="113">
        <v>7200</v>
      </c>
      <c r="K13" s="113">
        <v>2000</v>
      </c>
    </row>
    <row r="14" spans="1:11" ht="18.75">
      <c r="A14" s="40">
        <v>10</v>
      </c>
      <c r="B14" s="47" t="s">
        <v>298</v>
      </c>
      <c r="C14" s="49" t="s">
        <v>72</v>
      </c>
      <c r="D14" s="42" t="s">
        <v>73</v>
      </c>
      <c r="E14" s="96">
        <v>332800</v>
      </c>
      <c r="F14" s="43">
        <v>0</v>
      </c>
      <c r="G14" s="112">
        <f t="shared" si="0"/>
        <v>332800</v>
      </c>
      <c r="H14" s="113">
        <v>80000</v>
      </c>
      <c r="I14" s="113">
        <v>14000</v>
      </c>
      <c r="J14" s="113">
        <v>7200</v>
      </c>
      <c r="K14" s="113">
        <v>2000</v>
      </c>
    </row>
    <row r="15" spans="1:11" ht="18.75">
      <c r="A15" s="40">
        <v>11</v>
      </c>
      <c r="B15" s="47" t="s">
        <v>299</v>
      </c>
      <c r="C15" s="49" t="s">
        <v>72</v>
      </c>
      <c r="D15" s="42" t="s">
        <v>73</v>
      </c>
      <c r="E15" s="96">
        <v>270000</v>
      </c>
      <c r="F15" s="43">
        <v>0</v>
      </c>
      <c r="G15" s="112">
        <f t="shared" si="0"/>
        <v>270000</v>
      </c>
      <c r="H15" s="113">
        <v>60000</v>
      </c>
      <c r="I15" s="113">
        <v>10500</v>
      </c>
      <c r="J15" s="113">
        <v>0</v>
      </c>
      <c r="K15" s="113">
        <v>1500</v>
      </c>
    </row>
    <row r="16" spans="1:11" ht="18.75">
      <c r="A16" s="40">
        <v>12</v>
      </c>
      <c r="B16" s="50" t="s">
        <v>269</v>
      </c>
      <c r="C16" s="51" t="s">
        <v>110</v>
      </c>
      <c r="D16" s="42" t="s">
        <v>300</v>
      </c>
      <c r="E16" s="96">
        <v>546999.12</v>
      </c>
      <c r="F16" s="43">
        <v>0</v>
      </c>
      <c r="G16" s="112">
        <f t="shared" si="0"/>
        <v>546999.12</v>
      </c>
      <c r="H16" s="113">
        <v>129444.2</v>
      </c>
      <c r="I16" s="113">
        <v>22652.735000000001</v>
      </c>
      <c r="J16" s="113">
        <v>32499.78</v>
      </c>
      <c r="K16" s="113">
        <v>3236.105</v>
      </c>
    </row>
    <row r="17" spans="1:11" ht="18.75">
      <c r="A17" s="40">
        <v>13</v>
      </c>
      <c r="B17" s="50" t="s">
        <v>270</v>
      </c>
      <c r="C17" s="49" t="s">
        <v>114</v>
      </c>
      <c r="D17" s="42" t="s">
        <v>42</v>
      </c>
      <c r="E17" s="96">
        <v>138999.31200000001</v>
      </c>
      <c r="F17" s="43">
        <v>0</v>
      </c>
      <c r="G17" s="112">
        <f t="shared" si="0"/>
        <v>138999.31200000001</v>
      </c>
      <c r="H17" s="113">
        <v>91400.8</v>
      </c>
      <c r="I17" s="113">
        <v>15995.14</v>
      </c>
      <c r="J17" s="113">
        <v>11304.288</v>
      </c>
      <c r="K17" s="113">
        <v>2285.02</v>
      </c>
    </row>
    <row r="18" spans="1:11" ht="18.75">
      <c r="A18" s="40">
        <v>14</v>
      </c>
      <c r="B18" s="47" t="s">
        <v>271</v>
      </c>
      <c r="C18" s="49" t="s">
        <v>114</v>
      </c>
      <c r="D18" s="42" t="s">
        <v>42</v>
      </c>
      <c r="E18" s="96">
        <v>242998.52799999999</v>
      </c>
      <c r="F18" s="43">
        <v>0</v>
      </c>
      <c r="G18" s="112">
        <f t="shared" si="0"/>
        <v>242998.52799999999</v>
      </c>
      <c r="H18" s="113">
        <v>115555.2</v>
      </c>
      <c r="I18" s="113">
        <v>20222.16</v>
      </c>
      <c r="J18" s="113">
        <v>19999.871999999999</v>
      </c>
      <c r="K18" s="113">
        <v>2888.88</v>
      </c>
    </row>
    <row r="19" spans="1:11" ht="18.75">
      <c r="A19" s="40">
        <v>15</v>
      </c>
      <c r="B19" s="52" t="s">
        <v>130</v>
      </c>
      <c r="C19" s="49" t="s">
        <v>131</v>
      </c>
      <c r="D19" s="42" t="s">
        <v>132</v>
      </c>
      <c r="E19" s="96">
        <v>150000</v>
      </c>
      <c r="F19" s="43">
        <v>0</v>
      </c>
      <c r="G19" s="112">
        <f t="shared" si="0"/>
        <v>150000</v>
      </c>
      <c r="H19" s="113">
        <v>0</v>
      </c>
      <c r="I19" s="113">
        <v>0</v>
      </c>
      <c r="J19" s="113">
        <v>0</v>
      </c>
      <c r="K19" s="113">
        <v>0</v>
      </c>
    </row>
    <row r="20" spans="1:11" ht="18.75">
      <c r="A20" s="40">
        <v>16</v>
      </c>
      <c r="B20" s="48" t="s">
        <v>135</v>
      </c>
      <c r="C20" s="49" t="s">
        <v>131</v>
      </c>
      <c r="D20" s="42" t="s">
        <v>132</v>
      </c>
      <c r="E20" s="96">
        <v>133000</v>
      </c>
      <c r="F20" s="43">
        <v>0</v>
      </c>
      <c r="G20" s="112">
        <f t="shared" si="0"/>
        <v>133000</v>
      </c>
      <c r="H20" s="113">
        <v>60000</v>
      </c>
      <c r="I20" s="113">
        <v>10500</v>
      </c>
      <c r="J20" s="113">
        <v>0</v>
      </c>
      <c r="K20" s="113">
        <v>1500</v>
      </c>
    </row>
    <row r="21" spans="1:11" ht="18.75">
      <c r="A21" s="40">
        <v>17</v>
      </c>
      <c r="B21" s="53" t="s">
        <v>139</v>
      </c>
      <c r="C21" s="49" t="s">
        <v>131</v>
      </c>
      <c r="D21" s="42" t="s">
        <v>132</v>
      </c>
      <c r="E21" s="96">
        <v>170000</v>
      </c>
      <c r="F21" s="43">
        <v>0</v>
      </c>
      <c r="G21" s="112">
        <f t="shared" si="0"/>
        <v>170000</v>
      </c>
      <c r="H21" s="113">
        <v>60000</v>
      </c>
      <c r="I21" s="113">
        <v>10500</v>
      </c>
      <c r="J21" s="113">
        <v>0</v>
      </c>
      <c r="K21" s="113">
        <v>1500</v>
      </c>
    </row>
    <row r="22" spans="1:11" ht="18.75">
      <c r="A22" s="40">
        <v>18</v>
      </c>
      <c r="B22" s="48" t="s">
        <v>142</v>
      </c>
      <c r="C22" s="49" t="s">
        <v>131</v>
      </c>
      <c r="D22" s="42" t="s">
        <v>132</v>
      </c>
      <c r="E22" s="96">
        <v>269000</v>
      </c>
      <c r="F22" s="43">
        <v>0</v>
      </c>
      <c r="G22" s="112">
        <f t="shared" si="0"/>
        <v>269000</v>
      </c>
      <c r="H22" s="113">
        <v>60000</v>
      </c>
      <c r="I22" s="113">
        <v>10500</v>
      </c>
      <c r="J22" s="113">
        <v>0</v>
      </c>
      <c r="K22" s="113">
        <v>1500</v>
      </c>
    </row>
    <row r="23" spans="1:11" ht="18.75">
      <c r="A23" s="40">
        <v>19</v>
      </c>
      <c r="B23" s="48" t="s">
        <v>145</v>
      </c>
      <c r="C23" s="49" t="s">
        <v>131</v>
      </c>
      <c r="D23" s="42" t="s">
        <v>132</v>
      </c>
      <c r="E23" s="96">
        <v>135000</v>
      </c>
      <c r="F23" s="43">
        <v>0</v>
      </c>
      <c r="G23" s="112">
        <f t="shared" si="0"/>
        <v>135000</v>
      </c>
      <c r="H23" s="113">
        <v>60000</v>
      </c>
      <c r="I23" s="113">
        <v>10500</v>
      </c>
      <c r="J23" s="113">
        <v>0</v>
      </c>
      <c r="K23" s="113">
        <v>1500</v>
      </c>
    </row>
    <row r="24" spans="1:11" ht="18.75">
      <c r="A24" s="40">
        <v>20</v>
      </c>
      <c r="B24" s="53" t="s">
        <v>149</v>
      </c>
      <c r="C24" s="49" t="s">
        <v>131</v>
      </c>
      <c r="D24" s="42" t="s">
        <v>132</v>
      </c>
      <c r="E24" s="96">
        <v>265000</v>
      </c>
      <c r="F24" s="43">
        <v>0</v>
      </c>
      <c r="G24" s="112">
        <f t="shared" si="0"/>
        <v>265000</v>
      </c>
      <c r="H24" s="113">
        <v>60000</v>
      </c>
      <c r="I24" s="113">
        <v>10500</v>
      </c>
      <c r="J24" s="113">
        <v>0</v>
      </c>
      <c r="K24" s="113">
        <v>1500</v>
      </c>
    </row>
    <row r="25" spans="1:11" ht="18.75">
      <c r="A25" s="40">
        <v>21</v>
      </c>
      <c r="B25" s="48" t="s">
        <v>154</v>
      </c>
      <c r="C25" s="49" t="s">
        <v>131</v>
      </c>
      <c r="D25" s="42" t="s">
        <v>132</v>
      </c>
      <c r="E25" s="96">
        <v>150000</v>
      </c>
      <c r="F25" s="43">
        <v>0</v>
      </c>
      <c r="G25" s="112">
        <f t="shared" si="0"/>
        <v>150000</v>
      </c>
      <c r="H25" s="113">
        <v>0</v>
      </c>
      <c r="I25" s="113">
        <v>0</v>
      </c>
      <c r="J25" s="113">
        <v>0</v>
      </c>
      <c r="K25" s="113">
        <v>0</v>
      </c>
    </row>
    <row r="26" spans="1:11" ht="18.75">
      <c r="A26" s="40">
        <v>22</v>
      </c>
      <c r="B26" s="48" t="s">
        <v>156</v>
      </c>
      <c r="C26" s="49" t="s">
        <v>131</v>
      </c>
      <c r="D26" s="42" t="s">
        <v>132</v>
      </c>
      <c r="E26" s="96">
        <v>149000</v>
      </c>
      <c r="F26" s="43">
        <v>0</v>
      </c>
      <c r="G26" s="112">
        <f t="shared" si="0"/>
        <v>149000</v>
      </c>
      <c r="H26" s="113">
        <v>0</v>
      </c>
      <c r="I26" s="113">
        <v>0</v>
      </c>
      <c r="J26" s="113">
        <v>0</v>
      </c>
      <c r="K26" s="113">
        <v>0</v>
      </c>
    </row>
    <row r="27" spans="1:11" ht="18.75">
      <c r="A27" s="40">
        <v>23</v>
      </c>
      <c r="B27" s="48" t="s">
        <v>301</v>
      </c>
      <c r="C27" s="45" t="s">
        <v>160</v>
      </c>
      <c r="D27" s="42" t="s">
        <v>132</v>
      </c>
      <c r="E27" s="96">
        <v>134000</v>
      </c>
      <c r="F27" s="43">
        <v>0</v>
      </c>
      <c r="G27" s="112">
        <f t="shared" si="0"/>
        <v>134000</v>
      </c>
      <c r="H27" s="113">
        <v>60000</v>
      </c>
      <c r="I27" s="113">
        <v>10500</v>
      </c>
      <c r="J27" s="113">
        <v>0</v>
      </c>
      <c r="K27" s="113">
        <v>1500</v>
      </c>
    </row>
    <row r="28" spans="1:11" ht="18.75">
      <c r="A28" s="40">
        <v>24</v>
      </c>
      <c r="B28" s="48" t="s">
        <v>162</v>
      </c>
      <c r="C28" s="51" t="s">
        <v>131</v>
      </c>
      <c r="D28" s="42" t="s">
        <v>132</v>
      </c>
      <c r="E28" s="96">
        <v>135000</v>
      </c>
      <c r="F28" s="43">
        <v>0</v>
      </c>
      <c r="G28" s="112">
        <f t="shared" si="0"/>
        <v>135000</v>
      </c>
      <c r="H28" s="113">
        <v>60000</v>
      </c>
      <c r="I28" s="113">
        <v>10500</v>
      </c>
      <c r="J28" s="113">
        <v>0</v>
      </c>
      <c r="K28" s="113">
        <v>1500</v>
      </c>
    </row>
    <row r="29" spans="1:11" ht="18.75">
      <c r="A29" s="40">
        <v>25</v>
      </c>
      <c r="B29" s="54" t="s">
        <v>302</v>
      </c>
      <c r="C29" s="49" t="s">
        <v>167</v>
      </c>
      <c r="D29" s="42" t="s">
        <v>52</v>
      </c>
      <c r="E29" s="96">
        <v>156400</v>
      </c>
      <c r="F29" s="43">
        <v>0</v>
      </c>
      <c r="G29" s="112">
        <f t="shared" si="0"/>
        <v>156400</v>
      </c>
      <c r="H29" s="113">
        <v>70000</v>
      </c>
      <c r="I29" s="113">
        <v>12250</v>
      </c>
      <c r="J29" s="113">
        <v>3600</v>
      </c>
      <c r="K29" s="113">
        <v>1750</v>
      </c>
    </row>
    <row r="30" spans="1:11" ht="18.75">
      <c r="A30" s="40">
        <v>26</v>
      </c>
      <c r="B30" s="54" t="s">
        <v>171</v>
      </c>
      <c r="C30" s="49" t="s">
        <v>172</v>
      </c>
      <c r="D30" s="42" t="s">
        <v>52</v>
      </c>
      <c r="E30" s="96">
        <v>220000</v>
      </c>
      <c r="F30" s="43">
        <v>0</v>
      </c>
      <c r="G30" s="112">
        <f t="shared" si="0"/>
        <v>220000</v>
      </c>
      <c r="H30" s="113">
        <v>60000</v>
      </c>
      <c r="I30" s="113">
        <v>10500</v>
      </c>
      <c r="J30" s="113">
        <v>0</v>
      </c>
      <c r="K30" s="113">
        <v>1500</v>
      </c>
    </row>
    <row r="31" spans="1:11" ht="18.75">
      <c r="A31" s="40">
        <v>27</v>
      </c>
      <c r="B31" s="54" t="s">
        <v>304</v>
      </c>
      <c r="C31" s="55" t="s">
        <v>178</v>
      </c>
      <c r="D31" s="42" t="s">
        <v>300</v>
      </c>
      <c r="E31" s="96">
        <v>244999.74799999999</v>
      </c>
      <c r="F31" s="43">
        <v>0</v>
      </c>
      <c r="G31" s="112">
        <f t="shared" si="0"/>
        <v>244999.74799999999</v>
      </c>
      <c r="H31" s="113">
        <v>103478.2</v>
      </c>
      <c r="I31" s="113">
        <v>18108.685000000001</v>
      </c>
      <c r="J31" s="113">
        <v>15652.152</v>
      </c>
      <c r="K31" s="113">
        <v>2586.9549999999999</v>
      </c>
    </row>
    <row r="32" spans="1:11" ht="18.75">
      <c r="A32" s="40">
        <v>28</v>
      </c>
      <c r="B32" s="54" t="s">
        <v>186</v>
      </c>
      <c r="C32" s="49" t="s">
        <v>187</v>
      </c>
      <c r="D32" s="42" t="s">
        <v>73</v>
      </c>
      <c r="E32" s="96">
        <v>388999.31199999998</v>
      </c>
      <c r="F32" s="43">
        <v>0</v>
      </c>
      <c r="G32" s="112">
        <f t="shared" si="0"/>
        <v>388999.31199999998</v>
      </c>
      <c r="H32" s="113">
        <v>91400.8</v>
      </c>
      <c r="I32" s="113">
        <v>15995.14</v>
      </c>
      <c r="J32" s="113">
        <v>11304.288</v>
      </c>
      <c r="K32" s="113">
        <v>2285.02</v>
      </c>
    </row>
    <row r="33" spans="1:11" ht="18.75">
      <c r="A33" s="40">
        <v>29</v>
      </c>
      <c r="B33" s="54" t="s">
        <v>317</v>
      </c>
      <c r="C33" s="49" t="s">
        <v>72</v>
      </c>
      <c r="D33" s="42" t="s">
        <v>73</v>
      </c>
      <c r="E33" s="96">
        <v>263000</v>
      </c>
      <c r="F33" s="43">
        <v>0</v>
      </c>
      <c r="G33" s="112">
        <f t="shared" si="0"/>
        <v>263000</v>
      </c>
      <c r="H33" s="113">
        <v>60000</v>
      </c>
      <c r="I33" s="113">
        <v>10500</v>
      </c>
      <c r="J33" s="113">
        <v>0</v>
      </c>
      <c r="K33" s="113">
        <v>1500</v>
      </c>
    </row>
    <row r="34" spans="1:11" ht="18.75">
      <c r="A34" s="40">
        <v>30</v>
      </c>
      <c r="B34" s="56" t="s">
        <v>273</v>
      </c>
      <c r="C34" s="57" t="s">
        <v>72</v>
      </c>
      <c r="D34" s="42" t="s">
        <v>73</v>
      </c>
      <c r="E34" s="96">
        <v>400000</v>
      </c>
      <c r="F34" s="43">
        <v>0</v>
      </c>
      <c r="G34" s="112">
        <f t="shared" si="0"/>
        <v>400000</v>
      </c>
      <c r="H34" s="113">
        <v>0</v>
      </c>
      <c r="I34" s="113">
        <v>0</v>
      </c>
      <c r="J34" s="113">
        <v>0</v>
      </c>
      <c r="K34" s="113">
        <v>0</v>
      </c>
    </row>
    <row r="35" spans="1:11" ht="18.75">
      <c r="A35" s="40">
        <v>31</v>
      </c>
      <c r="B35" s="54" t="s">
        <v>206</v>
      </c>
      <c r="C35" s="49" t="s">
        <v>72</v>
      </c>
      <c r="D35" s="42" t="s">
        <v>73</v>
      </c>
      <c r="E35" s="96">
        <v>149000</v>
      </c>
      <c r="F35" s="43">
        <v>0</v>
      </c>
      <c r="G35" s="112">
        <f t="shared" si="0"/>
        <v>149000</v>
      </c>
      <c r="H35" s="113">
        <v>0</v>
      </c>
      <c r="I35" s="113">
        <v>0</v>
      </c>
      <c r="J35" s="113">
        <v>0</v>
      </c>
      <c r="K35" s="113">
        <v>0</v>
      </c>
    </row>
    <row r="36" spans="1:11" ht="18.75">
      <c r="A36" s="40">
        <v>32</v>
      </c>
      <c r="B36" s="58" t="s">
        <v>274</v>
      </c>
      <c r="C36" s="57" t="s">
        <v>72</v>
      </c>
      <c r="D36" s="42" t="s">
        <v>73</v>
      </c>
      <c r="E36" s="96">
        <v>300000</v>
      </c>
      <c r="F36" s="43">
        <v>0</v>
      </c>
      <c r="G36" s="112">
        <f t="shared" si="0"/>
        <v>300000</v>
      </c>
      <c r="H36" s="113">
        <v>0</v>
      </c>
      <c r="I36" s="113">
        <v>0</v>
      </c>
      <c r="J36" s="113">
        <v>0</v>
      </c>
      <c r="K36" s="113">
        <v>0</v>
      </c>
    </row>
    <row r="37" spans="1:11" ht="18.75">
      <c r="A37" s="40">
        <v>33</v>
      </c>
      <c r="B37" s="58" t="s">
        <v>275</v>
      </c>
      <c r="C37" s="57" t="s">
        <v>72</v>
      </c>
      <c r="D37" s="42" t="s">
        <v>73</v>
      </c>
      <c r="E37" s="96">
        <v>392000</v>
      </c>
      <c r="F37" s="43">
        <v>0</v>
      </c>
      <c r="G37" s="112">
        <f t="shared" si="0"/>
        <v>392000</v>
      </c>
      <c r="H37" s="113">
        <v>0</v>
      </c>
      <c r="I37" s="113">
        <v>0</v>
      </c>
      <c r="J37" s="113">
        <v>0</v>
      </c>
      <c r="K37" s="113">
        <v>0</v>
      </c>
    </row>
    <row r="38" spans="1:11" ht="18.75">
      <c r="A38" s="40">
        <v>34</v>
      </c>
      <c r="B38" s="59" t="s">
        <v>276</v>
      </c>
      <c r="C38" s="57" t="s">
        <v>72</v>
      </c>
      <c r="D38" s="42" t="s">
        <v>73</v>
      </c>
      <c r="E38" s="96">
        <v>192000</v>
      </c>
      <c r="F38" s="43">
        <v>0</v>
      </c>
      <c r="G38" s="112">
        <v>350000</v>
      </c>
      <c r="H38" s="113">
        <v>0</v>
      </c>
      <c r="I38" s="113">
        <v>0</v>
      </c>
      <c r="J38" s="113">
        <v>0</v>
      </c>
      <c r="K38" s="113">
        <v>0</v>
      </c>
    </row>
    <row r="39" spans="1:11" ht="18.75">
      <c r="A39" s="40">
        <v>35</v>
      </c>
      <c r="B39" s="58" t="s">
        <v>277</v>
      </c>
      <c r="C39" s="57" t="s">
        <v>72</v>
      </c>
      <c r="D39" s="42" t="s">
        <v>73</v>
      </c>
      <c r="E39" s="96">
        <v>300000</v>
      </c>
      <c r="F39" s="43">
        <v>0</v>
      </c>
      <c r="G39" s="112">
        <v>300000</v>
      </c>
      <c r="H39" s="113">
        <v>0</v>
      </c>
      <c r="I39" s="113">
        <v>0</v>
      </c>
      <c r="J39" s="113">
        <v>0</v>
      </c>
      <c r="K39" s="113">
        <v>0</v>
      </c>
    </row>
    <row r="40" spans="1:11" ht="18.75">
      <c r="A40" s="40">
        <v>36</v>
      </c>
      <c r="B40" s="58" t="s">
        <v>278</v>
      </c>
      <c r="C40" s="57" t="s">
        <v>72</v>
      </c>
      <c r="D40" s="42" t="s">
        <v>73</v>
      </c>
      <c r="E40" s="96">
        <v>300000</v>
      </c>
      <c r="F40" s="43">
        <v>0</v>
      </c>
      <c r="G40" s="112">
        <v>300000</v>
      </c>
      <c r="H40" s="113">
        <v>0</v>
      </c>
      <c r="I40" s="113">
        <v>0</v>
      </c>
      <c r="J40" s="113">
        <v>0</v>
      </c>
      <c r="K40" s="113">
        <v>0</v>
      </c>
    </row>
    <row r="41" spans="1:11" ht="18.75">
      <c r="A41" s="40">
        <v>37</v>
      </c>
      <c r="B41" s="58" t="s">
        <v>279</v>
      </c>
      <c r="C41" s="57" t="s">
        <v>72</v>
      </c>
      <c r="D41" s="42" t="s">
        <v>73</v>
      </c>
      <c r="E41" s="96">
        <v>300000</v>
      </c>
      <c r="F41" s="43">
        <v>0</v>
      </c>
      <c r="G41" s="112">
        <v>300000</v>
      </c>
      <c r="H41" s="113">
        <v>0</v>
      </c>
      <c r="I41" s="113">
        <v>0</v>
      </c>
      <c r="J41" s="113">
        <v>0</v>
      </c>
      <c r="K41" s="113">
        <v>0</v>
      </c>
    </row>
    <row r="42" spans="1:11" ht="18.75">
      <c r="A42" s="40">
        <v>38</v>
      </c>
      <c r="B42" s="58" t="s">
        <v>280</v>
      </c>
      <c r="C42" s="57" t="s">
        <v>72</v>
      </c>
      <c r="D42" s="42" t="s">
        <v>73</v>
      </c>
      <c r="E42" s="96">
        <v>100000</v>
      </c>
      <c r="F42" s="43">
        <v>0</v>
      </c>
      <c r="G42" s="112">
        <v>100000</v>
      </c>
      <c r="H42" s="113">
        <v>0</v>
      </c>
      <c r="I42" s="113">
        <v>0</v>
      </c>
      <c r="J42" s="113">
        <v>0</v>
      </c>
      <c r="K42" s="113">
        <v>0</v>
      </c>
    </row>
    <row r="43" spans="1:11" ht="18.75">
      <c r="A43" s="40">
        <v>39</v>
      </c>
      <c r="B43" s="59" t="s">
        <v>281</v>
      </c>
      <c r="C43" s="60" t="s">
        <v>163</v>
      </c>
      <c r="D43" s="42" t="s">
        <v>132</v>
      </c>
      <c r="E43" s="96">
        <v>150000</v>
      </c>
      <c r="F43" s="43">
        <v>0</v>
      </c>
      <c r="G43" s="112">
        <f t="shared" ref="G43:G50" si="1">E43+F43</f>
        <v>150000</v>
      </c>
      <c r="H43" s="113">
        <v>0</v>
      </c>
      <c r="I43" s="113">
        <v>0</v>
      </c>
      <c r="J43" s="113">
        <v>0</v>
      </c>
      <c r="K43" s="113">
        <v>0</v>
      </c>
    </row>
    <row r="44" spans="1:11" ht="18.75">
      <c r="A44" s="40">
        <v>40</v>
      </c>
      <c r="B44" s="59" t="s">
        <v>282</v>
      </c>
      <c r="C44" s="60" t="s">
        <v>163</v>
      </c>
      <c r="D44" s="42" t="s">
        <v>132</v>
      </c>
      <c r="E44" s="96">
        <v>150000</v>
      </c>
      <c r="F44" s="43">
        <v>0</v>
      </c>
      <c r="G44" s="112">
        <f t="shared" si="1"/>
        <v>150000</v>
      </c>
      <c r="H44" s="113">
        <v>0</v>
      </c>
      <c r="I44" s="113">
        <v>0</v>
      </c>
      <c r="J44" s="113">
        <v>0</v>
      </c>
      <c r="K44" s="113">
        <v>0</v>
      </c>
    </row>
    <row r="45" spans="1:11" ht="18.75">
      <c r="A45" s="40">
        <v>41</v>
      </c>
      <c r="B45" s="59" t="s">
        <v>283</v>
      </c>
      <c r="C45" s="60" t="s">
        <v>163</v>
      </c>
      <c r="D45" s="42" t="s">
        <v>132</v>
      </c>
      <c r="E45" s="96">
        <v>300000</v>
      </c>
      <c r="F45" s="43">
        <v>0</v>
      </c>
      <c r="G45" s="112">
        <f t="shared" si="1"/>
        <v>300000</v>
      </c>
      <c r="H45" s="113">
        <v>0</v>
      </c>
      <c r="I45" s="113">
        <v>0</v>
      </c>
      <c r="J45" s="113">
        <v>0</v>
      </c>
      <c r="K45" s="113">
        <v>0</v>
      </c>
    </row>
    <row r="46" spans="1:11" ht="18.75">
      <c r="A46" s="40">
        <v>42</v>
      </c>
      <c r="B46" s="58" t="s">
        <v>284</v>
      </c>
      <c r="C46" s="57" t="s">
        <v>131</v>
      </c>
      <c r="D46" s="42" t="s">
        <v>132</v>
      </c>
      <c r="E46" s="96">
        <v>149000</v>
      </c>
      <c r="F46" s="43">
        <v>0</v>
      </c>
      <c r="G46" s="112">
        <f t="shared" si="1"/>
        <v>149000</v>
      </c>
      <c r="H46" s="113">
        <v>0</v>
      </c>
      <c r="I46" s="113">
        <v>0</v>
      </c>
      <c r="J46" s="113">
        <v>0</v>
      </c>
      <c r="K46" s="113">
        <v>0</v>
      </c>
    </row>
    <row r="47" spans="1:11" ht="18.75">
      <c r="A47" s="40">
        <v>43</v>
      </c>
      <c r="B47" s="58" t="s">
        <v>285</v>
      </c>
      <c r="C47" s="57" t="s">
        <v>131</v>
      </c>
      <c r="D47" s="42" t="s">
        <v>132</v>
      </c>
      <c r="E47" s="96">
        <v>147000</v>
      </c>
      <c r="F47" s="43">
        <v>0</v>
      </c>
      <c r="G47" s="112">
        <f t="shared" si="1"/>
        <v>147000</v>
      </c>
      <c r="H47" s="113">
        <v>0</v>
      </c>
      <c r="I47" s="113">
        <v>0</v>
      </c>
      <c r="J47" s="113">
        <v>0</v>
      </c>
      <c r="K47" s="113">
        <v>0</v>
      </c>
    </row>
    <row r="48" spans="1:11" ht="18.75">
      <c r="A48" s="40">
        <v>44</v>
      </c>
      <c r="B48" s="58" t="s">
        <v>286</v>
      </c>
      <c r="C48" s="57" t="s">
        <v>131</v>
      </c>
      <c r="D48" s="42" t="s">
        <v>132</v>
      </c>
      <c r="E48" s="96">
        <v>150000</v>
      </c>
      <c r="F48" s="43">
        <v>0</v>
      </c>
      <c r="G48" s="112">
        <f t="shared" si="1"/>
        <v>150000</v>
      </c>
      <c r="H48" s="113">
        <v>0</v>
      </c>
      <c r="I48" s="113">
        <v>0</v>
      </c>
      <c r="J48" s="113">
        <v>0</v>
      </c>
      <c r="K48" s="113">
        <v>0</v>
      </c>
    </row>
    <row r="49" spans="1:11" ht="18.75">
      <c r="A49" s="40">
        <v>45</v>
      </c>
      <c r="B49" s="58" t="s">
        <v>287</v>
      </c>
      <c r="C49" s="57" t="s">
        <v>131</v>
      </c>
      <c r="D49" s="42" t="s">
        <v>132</v>
      </c>
      <c r="E49" s="96">
        <v>148000</v>
      </c>
      <c r="F49" s="43">
        <v>0</v>
      </c>
      <c r="G49" s="112">
        <f t="shared" si="1"/>
        <v>148000</v>
      </c>
      <c r="H49" s="113">
        <v>0</v>
      </c>
      <c r="I49" s="113">
        <v>0</v>
      </c>
      <c r="J49" s="113">
        <v>0</v>
      </c>
      <c r="K49" s="113">
        <v>0</v>
      </c>
    </row>
    <row r="50" spans="1:11" ht="18.75">
      <c r="A50" s="40">
        <v>46</v>
      </c>
      <c r="B50" s="59" t="s">
        <v>288</v>
      </c>
      <c r="C50" s="57" t="s">
        <v>131</v>
      </c>
      <c r="D50" s="42" t="s">
        <v>132</v>
      </c>
      <c r="E50" s="114">
        <v>250000</v>
      </c>
      <c r="F50" s="43">
        <v>0</v>
      </c>
      <c r="G50" s="112">
        <f t="shared" si="1"/>
        <v>250000</v>
      </c>
      <c r="H50" s="113">
        <v>0</v>
      </c>
      <c r="I50" s="113">
        <v>0</v>
      </c>
      <c r="J50" s="113">
        <v>0</v>
      </c>
      <c r="K50" s="113">
        <v>0</v>
      </c>
    </row>
    <row r="51" spans="1:11">
      <c r="A51" s="40">
        <v>47</v>
      </c>
      <c r="B51" s="55" t="s">
        <v>318</v>
      </c>
      <c r="C51" s="51" t="s">
        <v>319</v>
      </c>
      <c r="D51" s="49" t="s">
        <v>52</v>
      </c>
      <c r="E51" s="112">
        <v>150000</v>
      </c>
      <c r="F51" s="43">
        <v>0</v>
      </c>
      <c r="G51" s="112">
        <f t="shared" ref="G51:G56" si="2">E51+F51</f>
        <v>150000</v>
      </c>
      <c r="H51" s="113">
        <v>0</v>
      </c>
      <c r="I51" s="113">
        <v>0</v>
      </c>
      <c r="J51" s="113">
        <v>0</v>
      </c>
      <c r="K51" s="113">
        <v>0</v>
      </c>
    </row>
    <row r="52" spans="1:11">
      <c r="A52" s="40"/>
      <c r="B52" s="55"/>
      <c r="C52" s="51"/>
      <c r="D52" s="49"/>
      <c r="E52" s="112"/>
      <c r="F52" s="43">
        <v>0</v>
      </c>
      <c r="G52" s="112">
        <f t="shared" si="2"/>
        <v>0</v>
      </c>
      <c r="H52" s="113">
        <v>0</v>
      </c>
      <c r="I52" s="113">
        <v>0</v>
      </c>
      <c r="J52" s="113">
        <v>0</v>
      </c>
      <c r="K52" s="113">
        <v>0</v>
      </c>
    </row>
    <row r="53" spans="1:11">
      <c r="A53" s="40"/>
      <c r="B53" s="55"/>
      <c r="C53" s="51"/>
      <c r="D53" s="49"/>
      <c r="E53" s="112"/>
      <c r="F53" s="43">
        <v>0</v>
      </c>
      <c r="G53" s="112">
        <f t="shared" si="2"/>
        <v>0</v>
      </c>
      <c r="H53" s="113">
        <v>0</v>
      </c>
      <c r="I53" s="113">
        <v>0</v>
      </c>
      <c r="J53" s="113">
        <v>0</v>
      </c>
      <c r="K53" s="113">
        <v>0</v>
      </c>
    </row>
    <row r="54" spans="1:11">
      <c r="A54" s="40"/>
      <c r="B54" s="55"/>
      <c r="C54" s="51"/>
      <c r="D54" s="49"/>
      <c r="E54" s="112"/>
      <c r="F54" s="43">
        <v>0</v>
      </c>
      <c r="G54" s="112">
        <f t="shared" si="2"/>
        <v>0</v>
      </c>
      <c r="H54" s="113">
        <v>0</v>
      </c>
      <c r="I54" s="113">
        <v>0</v>
      </c>
      <c r="J54" s="113">
        <v>0</v>
      </c>
      <c r="K54" s="113">
        <v>0</v>
      </c>
    </row>
    <row r="55" spans="1:11">
      <c r="A55" s="40"/>
      <c r="B55" s="61"/>
      <c r="C55" s="49"/>
      <c r="D55" s="49"/>
      <c r="E55" s="112"/>
      <c r="F55" s="43">
        <v>0</v>
      </c>
      <c r="G55" s="112">
        <f t="shared" si="2"/>
        <v>0</v>
      </c>
      <c r="H55" s="113">
        <v>0</v>
      </c>
      <c r="I55" s="113">
        <v>0</v>
      </c>
      <c r="J55" s="113">
        <v>0</v>
      </c>
      <c r="K55" s="113">
        <v>0</v>
      </c>
    </row>
    <row r="56" spans="1:11" ht="21" customHeight="1">
      <c r="A56" s="40"/>
      <c r="B56" s="115"/>
      <c r="C56" s="40"/>
      <c r="D56" s="116"/>
      <c r="E56" s="117">
        <f>SUM(E5:E55)</f>
        <v>10785796.02</v>
      </c>
      <c r="F56" s="118">
        <f>SUM(F5:F55)</f>
        <v>0</v>
      </c>
      <c r="G56" s="118">
        <f t="shared" si="2"/>
        <v>10785796.02</v>
      </c>
      <c r="H56" s="119">
        <f>SUM(H5:H55)</f>
        <v>1731279.2</v>
      </c>
      <c r="I56" s="119">
        <f>SUM(I5:I55)</f>
        <v>302973.86000000004</v>
      </c>
      <c r="J56" s="119">
        <f>SUM(J5:J55)</f>
        <v>133960.38</v>
      </c>
      <c r="K56" s="119">
        <f>SUM(K5:K55)</f>
        <v>43281.98</v>
      </c>
    </row>
    <row r="57" spans="1:11" ht="20.100000000000001" customHeight="1">
      <c r="A57" s="40"/>
      <c r="B57" s="115"/>
      <c r="C57" s="40"/>
      <c r="D57" s="120"/>
      <c r="E57" s="117"/>
      <c r="F57" s="335"/>
      <c r="G57" s="335"/>
      <c r="H57" s="335"/>
      <c r="I57" s="335">
        <f>G56+H56+I56+J56+K56</f>
        <v>12997291.439999999</v>
      </c>
      <c r="J57" s="335"/>
      <c r="K57" s="113"/>
    </row>
    <row r="58" spans="1:11">
      <c r="A58" s="40"/>
      <c r="B58" s="115"/>
      <c r="C58" s="40"/>
      <c r="D58" s="40" t="s">
        <v>320</v>
      </c>
      <c r="E58" s="112"/>
      <c r="F58" s="113"/>
      <c r="G58" s="113"/>
      <c r="H58" s="113"/>
      <c r="I58" s="113"/>
      <c r="J58" s="113"/>
      <c r="K58" s="113"/>
    </row>
    <row r="59" spans="1:11">
      <c r="B59" s="106"/>
      <c r="E59" s="121"/>
      <c r="F59" s="106"/>
      <c r="G59" s="106"/>
      <c r="H59" s="106"/>
      <c r="I59" s="106"/>
      <c r="J59" s="106"/>
      <c r="K59" s="106"/>
    </row>
    <row r="60" spans="1:11">
      <c r="B60" s="106"/>
      <c r="E60" s="121"/>
      <c r="F60" s="106"/>
      <c r="G60" s="106"/>
      <c r="H60" s="106"/>
      <c r="I60" s="106"/>
      <c r="J60" s="106"/>
      <c r="K60" s="106"/>
    </row>
    <row r="61" spans="1:11">
      <c r="B61" s="106"/>
      <c r="E61" s="121"/>
      <c r="F61" s="106"/>
      <c r="G61" s="106"/>
      <c r="H61" s="106"/>
      <c r="I61" s="106"/>
      <c r="J61" s="106"/>
      <c r="K61" s="106"/>
    </row>
    <row r="62" spans="1:11">
      <c r="B62" s="106"/>
      <c r="E62" s="121"/>
      <c r="F62" s="106"/>
      <c r="G62" s="106"/>
      <c r="H62" s="106"/>
      <c r="I62" s="106"/>
      <c r="J62" s="106"/>
      <c r="K62" s="106"/>
    </row>
    <row r="63" spans="1:11">
      <c r="B63" s="106"/>
      <c r="E63" s="121"/>
      <c r="F63" s="106"/>
      <c r="G63" s="106"/>
      <c r="H63" s="106"/>
      <c r="I63" s="106"/>
      <c r="J63" s="106"/>
      <c r="K63" s="106"/>
    </row>
    <row r="64" spans="1:11">
      <c r="B64" s="106"/>
      <c r="E64" s="121"/>
      <c r="F64" s="106"/>
      <c r="G64" s="106"/>
      <c r="H64" s="106"/>
      <c r="I64" s="106"/>
      <c r="J64" s="106"/>
      <c r="K64" s="106"/>
    </row>
    <row r="65" spans="2:11">
      <c r="B65" s="106"/>
      <c r="E65" s="121"/>
      <c r="F65" s="106"/>
      <c r="G65" s="106"/>
      <c r="H65" s="106"/>
      <c r="I65" s="106"/>
      <c r="J65" s="106"/>
      <c r="K65" s="106"/>
    </row>
    <row r="66" spans="2:11">
      <c r="B66" s="106"/>
      <c r="E66" s="121"/>
      <c r="F66" s="106"/>
      <c r="G66" s="106"/>
      <c r="H66" s="106"/>
      <c r="I66" s="106"/>
      <c r="J66" s="106"/>
      <c r="K66" s="106"/>
    </row>
    <row r="67" spans="2:11">
      <c r="B67" s="106"/>
      <c r="E67" s="121"/>
      <c r="F67" s="106"/>
      <c r="G67" s="106"/>
      <c r="H67" s="106"/>
      <c r="I67" s="106"/>
      <c r="J67" s="106"/>
      <c r="K67" s="106"/>
    </row>
    <row r="68" spans="2:11">
      <c r="B68" s="106"/>
      <c r="E68" s="121"/>
      <c r="F68" s="106"/>
      <c r="G68" s="106"/>
      <c r="H68" s="106"/>
      <c r="I68" s="106"/>
      <c r="J68" s="106"/>
      <c r="K68" s="106"/>
    </row>
    <row r="69" spans="2:11">
      <c r="B69" s="106"/>
      <c r="E69" s="121"/>
      <c r="F69" s="106"/>
      <c r="G69" s="106"/>
      <c r="H69" s="106"/>
      <c r="I69" s="106"/>
      <c r="J69" s="106"/>
      <c r="K69" s="106"/>
    </row>
    <row r="70" spans="2:11">
      <c r="B70" s="106"/>
      <c r="E70" s="121"/>
      <c r="F70" s="106"/>
      <c r="G70" s="106"/>
      <c r="H70" s="106"/>
      <c r="I70" s="106"/>
      <c r="J70" s="106"/>
      <c r="K70" s="106"/>
    </row>
    <row r="71" spans="2:11">
      <c r="B71" s="106"/>
      <c r="E71" s="121"/>
      <c r="F71" s="106"/>
      <c r="G71" s="106"/>
      <c r="H71" s="106"/>
      <c r="I71" s="106"/>
      <c r="J71" s="106"/>
      <c r="K71" s="106"/>
    </row>
    <row r="72" spans="2:11">
      <c r="B72" s="106"/>
      <c r="E72" s="121"/>
      <c r="F72" s="106"/>
      <c r="G72" s="106"/>
      <c r="H72" s="106"/>
      <c r="I72" s="106"/>
      <c r="J72" s="106"/>
      <c r="K72" s="106"/>
    </row>
    <row r="73" spans="2:11">
      <c r="B73" s="106"/>
      <c r="E73" s="121"/>
      <c r="F73" s="106"/>
      <c r="G73" s="106"/>
      <c r="H73" s="106"/>
      <c r="I73" s="106"/>
      <c r="J73" s="106"/>
      <c r="K73" s="106"/>
    </row>
    <row r="74" spans="2:11">
      <c r="B74" s="106"/>
      <c r="E74" s="121"/>
      <c r="F74" s="106"/>
      <c r="G74" s="106"/>
      <c r="H74" s="106"/>
      <c r="I74" s="106"/>
      <c r="J74" s="106"/>
      <c r="K74" s="106"/>
    </row>
    <row r="75" spans="2:11">
      <c r="B75" s="106"/>
      <c r="E75" s="121"/>
      <c r="F75" s="106"/>
      <c r="G75" s="106"/>
      <c r="H75" s="106"/>
      <c r="I75" s="106"/>
      <c r="J75" s="106"/>
      <c r="K75" s="106"/>
    </row>
    <row r="76" spans="2:11">
      <c r="B76" s="106"/>
      <c r="E76" s="121"/>
      <c r="F76" s="106"/>
      <c r="G76" s="106"/>
      <c r="H76" s="106"/>
      <c r="I76" s="106"/>
      <c r="J76" s="106"/>
      <c r="K76" s="106"/>
    </row>
    <row r="77" spans="2:11">
      <c r="B77" s="106"/>
      <c r="E77" s="121"/>
      <c r="F77" s="106"/>
      <c r="G77" s="106"/>
      <c r="H77" s="106"/>
      <c r="I77" s="106"/>
      <c r="J77" s="106"/>
      <c r="K77" s="106"/>
    </row>
    <row r="78" spans="2:11">
      <c r="B78" s="106"/>
      <c r="E78" s="121"/>
      <c r="F78" s="106"/>
      <c r="G78" s="106"/>
      <c r="H78" s="106"/>
      <c r="I78" s="106"/>
      <c r="J78" s="106"/>
      <c r="K78" s="106"/>
    </row>
    <row r="79" spans="2:11">
      <c r="B79" s="106"/>
      <c r="E79" s="121"/>
      <c r="F79" s="106"/>
      <c r="G79" s="106"/>
      <c r="H79" s="106"/>
      <c r="I79" s="106"/>
      <c r="J79" s="106"/>
      <c r="K79" s="106"/>
    </row>
    <row r="80" spans="2:11">
      <c r="B80" s="106"/>
      <c r="E80" s="121"/>
      <c r="F80" s="106"/>
      <c r="G80" s="106"/>
      <c r="H80" s="106"/>
      <c r="I80" s="106"/>
      <c r="J80" s="106"/>
      <c r="K80" s="106"/>
    </row>
    <row r="81" spans="2:11">
      <c r="B81" s="106"/>
      <c r="E81" s="121"/>
      <c r="F81" s="106"/>
      <c r="G81" s="106"/>
      <c r="H81" s="106"/>
      <c r="I81" s="106"/>
      <c r="J81" s="106"/>
      <c r="K81" s="106"/>
    </row>
    <row r="82" spans="2:11">
      <c r="B82" s="106"/>
      <c r="E82" s="121"/>
      <c r="F82" s="106"/>
      <c r="G82" s="106"/>
      <c r="H82" s="106"/>
      <c r="I82" s="106"/>
      <c r="J82" s="106"/>
      <c r="K82" s="106"/>
    </row>
    <row r="83" spans="2:11">
      <c r="B83" s="106"/>
      <c r="E83" s="121"/>
      <c r="F83" s="106"/>
      <c r="G83" s="106"/>
      <c r="H83" s="106"/>
      <c r="I83" s="106"/>
      <c r="J83" s="106"/>
      <c r="K83" s="106"/>
    </row>
    <row r="84" spans="2:11">
      <c r="B84" s="106"/>
      <c r="E84" s="121"/>
      <c r="F84" s="106"/>
      <c r="G84" s="106"/>
      <c r="H84" s="106"/>
      <c r="I84" s="106"/>
      <c r="J84" s="106"/>
      <c r="K84" s="106"/>
    </row>
    <row r="85" spans="2:11">
      <c r="B85" s="106"/>
      <c r="E85" s="121"/>
      <c r="F85" s="106"/>
      <c r="G85" s="106"/>
      <c r="H85" s="106"/>
      <c r="I85" s="106"/>
      <c r="J85" s="106"/>
      <c r="K85" s="106"/>
    </row>
    <row r="86" spans="2:11">
      <c r="B86" s="106"/>
      <c r="E86" s="121"/>
      <c r="F86" s="106"/>
      <c r="G86" s="106"/>
      <c r="H86" s="106"/>
      <c r="I86" s="106"/>
      <c r="J86" s="106"/>
      <c r="K86" s="106"/>
    </row>
    <row r="87" spans="2:11">
      <c r="B87" s="106"/>
      <c r="E87" s="121"/>
      <c r="F87" s="106"/>
      <c r="G87" s="106"/>
      <c r="H87" s="106"/>
      <c r="I87" s="106"/>
      <c r="J87" s="106"/>
      <c r="K87" s="106"/>
    </row>
    <row r="88" spans="2:11">
      <c r="B88" s="106"/>
      <c r="E88" s="121"/>
      <c r="F88" s="106"/>
      <c r="G88" s="106"/>
      <c r="H88" s="106"/>
      <c r="I88" s="106"/>
      <c r="J88" s="106"/>
      <c r="K88" s="106"/>
    </row>
    <row r="89" spans="2:11">
      <c r="B89" s="106"/>
      <c r="E89" s="121"/>
      <c r="F89" s="106"/>
      <c r="G89" s="106"/>
      <c r="H89" s="106"/>
      <c r="I89" s="106"/>
      <c r="J89" s="106"/>
      <c r="K89" s="106"/>
    </row>
    <row r="90" spans="2:11">
      <c r="B90" s="106"/>
      <c r="E90" s="121"/>
      <c r="F90" s="106"/>
      <c r="G90" s="106"/>
      <c r="H90" s="106"/>
      <c r="I90" s="106"/>
      <c r="J90" s="106"/>
      <c r="K90" s="106"/>
    </row>
    <row r="91" spans="2:11">
      <c r="B91" s="106"/>
      <c r="E91" s="121"/>
      <c r="F91" s="106"/>
      <c r="G91" s="106"/>
      <c r="H91" s="106"/>
      <c r="I91" s="106"/>
      <c r="J91" s="106"/>
      <c r="K91" s="106"/>
    </row>
    <row r="92" spans="2:11">
      <c r="B92" s="106"/>
      <c r="E92" s="121"/>
      <c r="F92" s="106"/>
      <c r="G92" s="106"/>
      <c r="H92" s="106"/>
      <c r="I92" s="106"/>
      <c r="J92" s="106"/>
      <c r="K92" s="106"/>
    </row>
    <row r="93" spans="2:11">
      <c r="B93" s="106"/>
      <c r="E93" s="121"/>
      <c r="F93" s="106"/>
      <c r="G93" s="106"/>
      <c r="H93" s="106"/>
      <c r="I93" s="106"/>
      <c r="J93" s="106"/>
      <c r="K93" s="106"/>
    </row>
    <row r="94" spans="2:11">
      <c r="B94" s="106"/>
      <c r="E94" s="121"/>
      <c r="F94" s="106"/>
      <c r="G94" s="106"/>
      <c r="H94" s="106"/>
      <c r="I94" s="106"/>
      <c r="J94" s="106"/>
      <c r="K94" s="106"/>
    </row>
    <row r="95" spans="2:11">
      <c r="B95" s="106"/>
      <c r="E95" s="121"/>
      <c r="F95" s="106"/>
      <c r="G95" s="106"/>
      <c r="H95" s="106"/>
      <c r="I95" s="106"/>
      <c r="J95" s="106"/>
      <c r="K95" s="106"/>
    </row>
    <row r="96" spans="2:11">
      <c r="B96" s="106"/>
      <c r="E96" s="121"/>
      <c r="F96" s="106"/>
      <c r="G96" s="106"/>
      <c r="H96" s="106"/>
      <c r="I96" s="106"/>
      <c r="J96" s="106"/>
      <c r="K96" s="106"/>
    </row>
    <row r="97" spans="2:11">
      <c r="B97" s="106"/>
      <c r="E97" s="121"/>
      <c r="F97" s="106"/>
      <c r="G97" s="106"/>
      <c r="H97" s="106"/>
      <c r="I97" s="106"/>
      <c r="J97" s="106"/>
      <c r="K97" s="106"/>
    </row>
  </sheetData>
  <mergeCells count="4">
    <mergeCell ref="A2:K2"/>
    <mergeCell ref="B3:K3"/>
    <mergeCell ref="F57:H57"/>
    <mergeCell ref="I57:J57"/>
  </mergeCells>
  <pageMargins left="0.75" right="0.75" top="1" bottom="1" header="0.5" footer="0.5"/>
  <pageSetup scale="5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29"/>
  <sheetViews>
    <sheetView topLeftCell="A19" workbookViewId="0">
      <selection activeCell="D33" sqref="D33"/>
    </sheetView>
  </sheetViews>
  <sheetFormatPr defaultColWidth="8.5703125" defaultRowHeight="18" customHeight="1"/>
  <cols>
    <col min="2" max="2" width="37.7109375" customWidth="1"/>
    <col min="3" max="3" width="27" style="87" customWidth="1"/>
    <col min="4" max="4" width="27" style="88" customWidth="1"/>
    <col min="5" max="5" width="21.42578125" style="89" customWidth="1"/>
    <col min="11" max="11" width="32.5703125" customWidth="1"/>
    <col min="12" max="12" width="30.42578125" customWidth="1"/>
    <col min="13" max="13" width="31.85546875" customWidth="1"/>
    <col min="14" max="14" width="21.5703125" customWidth="1"/>
  </cols>
  <sheetData>
    <row r="1" spans="1:5" ht="18" customHeight="1">
      <c r="A1" s="332" t="s">
        <v>321</v>
      </c>
      <c r="B1" s="332"/>
      <c r="C1" s="332"/>
      <c r="D1" s="332"/>
      <c r="E1" s="336"/>
    </row>
    <row r="2" spans="1:5" ht="18" customHeight="1">
      <c r="A2" s="332" t="s">
        <v>322</v>
      </c>
      <c r="B2" s="332"/>
      <c r="C2" s="332"/>
      <c r="D2" s="332"/>
      <c r="E2" s="336"/>
    </row>
    <row r="3" spans="1:5" ht="18" customHeight="1">
      <c r="A3" s="91" t="s">
        <v>310</v>
      </c>
      <c r="B3" s="37" t="s">
        <v>311</v>
      </c>
      <c r="C3" s="92" t="s">
        <v>323</v>
      </c>
      <c r="D3" s="65" t="s">
        <v>324</v>
      </c>
      <c r="E3" s="93" t="s">
        <v>325</v>
      </c>
    </row>
    <row r="4" spans="1:5" ht="18" customHeight="1">
      <c r="A4" s="40">
        <v>1</v>
      </c>
      <c r="B4" s="41" t="s">
        <v>40</v>
      </c>
      <c r="C4" s="94">
        <v>21210050234</v>
      </c>
      <c r="D4" s="95" t="s">
        <v>32</v>
      </c>
      <c r="E4" s="96">
        <v>352800</v>
      </c>
    </row>
    <row r="5" spans="1:5" ht="18" customHeight="1">
      <c r="A5" s="40">
        <v>2</v>
      </c>
      <c r="B5" s="47" t="s">
        <v>297</v>
      </c>
      <c r="C5" s="97">
        <v>23810033240</v>
      </c>
      <c r="D5" s="95" t="s">
        <v>32</v>
      </c>
      <c r="E5" s="96">
        <v>156400</v>
      </c>
    </row>
    <row r="6" spans="1:5" ht="18" customHeight="1">
      <c r="A6" s="40">
        <v>3</v>
      </c>
      <c r="B6" s="48" t="s">
        <v>71</v>
      </c>
      <c r="C6" s="94">
        <v>23810033391</v>
      </c>
      <c r="D6" s="95" t="s">
        <v>32</v>
      </c>
      <c r="E6" s="96">
        <v>270000</v>
      </c>
    </row>
    <row r="7" spans="1:5" ht="18" customHeight="1">
      <c r="A7" s="40">
        <v>4</v>
      </c>
      <c r="B7" s="48" t="s">
        <v>79</v>
      </c>
      <c r="C7" s="94">
        <v>23810033235</v>
      </c>
      <c r="D7" s="95" t="s">
        <v>32</v>
      </c>
      <c r="E7" s="96">
        <v>347800</v>
      </c>
    </row>
    <row r="8" spans="1:5" ht="18" customHeight="1">
      <c r="A8" s="40">
        <v>5</v>
      </c>
      <c r="B8" s="47" t="s">
        <v>268</v>
      </c>
      <c r="C8" s="94">
        <v>152227807800</v>
      </c>
      <c r="D8" s="95" t="s">
        <v>87</v>
      </c>
      <c r="E8" s="96">
        <v>335800</v>
      </c>
    </row>
    <row r="9" spans="1:5" ht="18" customHeight="1">
      <c r="A9" s="40">
        <v>6</v>
      </c>
      <c r="B9" s="47" t="s">
        <v>94</v>
      </c>
      <c r="C9" s="97">
        <v>23810033691</v>
      </c>
      <c r="D9" s="95" t="s">
        <v>32</v>
      </c>
      <c r="E9" s="96">
        <v>350800</v>
      </c>
    </row>
    <row r="10" spans="1:5" ht="18" customHeight="1">
      <c r="A10" s="40">
        <v>7</v>
      </c>
      <c r="B10" s="47" t="s">
        <v>298</v>
      </c>
      <c r="C10" s="97">
        <v>21410024500</v>
      </c>
      <c r="D10" s="95" t="s">
        <v>32</v>
      </c>
      <c r="E10" s="96">
        <v>332800</v>
      </c>
    </row>
    <row r="11" spans="1:5" ht="18" customHeight="1">
      <c r="A11" s="40">
        <v>8</v>
      </c>
      <c r="B11" s="47" t="s">
        <v>299</v>
      </c>
      <c r="C11" s="97">
        <v>23810033736</v>
      </c>
      <c r="D11" s="95" t="s">
        <v>32</v>
      </c>
      <c r="E11" s="98">
        <v>270000</v>
      </c>
    </row>
    <row r="12" spans="1:5" ht="18" customHeight="1">
      <c r="A12" s="40">
        <v>9</v>
      </c>
      <c r="B12" s="50" t="s">
        <v>269</v>
      </c>
      <c r="C12" s="94">
        <v>23510037416</v>
      </c>
      <c r="D12" s="95" t="s">
        <v>32</v>
      </c>
      <c r="E12" s="96">
        <v>546999.12</v>
      </c>
    </row>
    <row r="13" spans="1:5" ht="18" customHeight="1">
      <c r="A13" s="40">
        <v>10</v>
      </c>
      <c r="B13" s="50" t="s">
        <v>270</v>
      </c>
      <c r="C13" s="94">
        <v>23110041102</v>
      </c>
      <c r="D13" s="95" t="s">
        <v>32</v>
      </c>
      <c r="E13" s="96">
        <v>138999.31200000001</v>
      </c>
    </row>
    <row r="14" spans="1:5" ht="18" customHeight="1">
      <c r="A14" s="40">
        <v>11</v>
      </c>
      <c r="B14" s="47" t="s">
        <v>271</v>
      </c>
      <c r="C14" s="94">
        <v>7236067001</v>
      </c>
      <c r="D14" s="95" t="s">
        <v>123</v>
      </c>
      <c r="E14" s="96">
        <v>242998.52799999999</v>
      </c>
    </row>
    <row r="15" spans="1:5" ht="18" customHeight="1">
      <c r="A15" s="40">
        <v>12</v>
      </c>
      <c r="B15" s="48" t="s">
        <v>135</v>
      </c>
      <c r="C15" s="94">
        <v>23810031387</v>
      </c>
      <c r="D15" s="95" t="s">
        <v>32</v>
      </c>
      <c r="E15" s="96">
        <v>133000</v>
      </c>
    </row>
    <row r="16" spans="1:5" ht="18" customHeight="1">
      <c r="A16" s="40">
        <v>13</v>
      </c>
      <c r="B16" s="53" t="s">
        <v>139</v>
      </c>
      <c r="C16" s="99">
        <v>23810033238</v>
      </c>
      <c r="D16" s="95" t="s">
        <v>32</v>
      </c>
      <c r="E16" s="96">
        <v>170000</v>
      </c>
    </row>
    <row r="17" spans="1:5" ht="18" customHeight="1">
      <c r="A17" s="40">
        <v>14</v>
      </c>
      <c r="B17" s="48" t="s">
        <v>142</v>
      </c>
      <c r="C17" s="94">
        <v>23810033754</v>
      </c>
      <c r="D17" s="95" t="s">
        <v>32</v>
      </c>
      <c r="E17" s="96">
        <v>269000</v>
      </c>
    </row>
    <row r="18" spans="1:5" ht="18" customHeight="1">
      <c r="A18" s="40">
        <v>15</v>
      </c>
      <c r="B18" s="48" t="s">
        <v>145</v>
      </c>
      <c r="C18" s="94">
        <v>23810030385</v>
      </c>
      <c r="D18" s="95" t="s">
        <v>32</v>
      </c>
      <c r="E18" s="96">
        <v>135000</v>
      </c>
    </row>
    <row r="19" spans="1:5" ht="18" customHeight="1">
      <c r="A19" s="40">
        <v>16</v>
      </c>
      <c r="B19" s="53" t="s">
        <v>149</v>
      </c>
      <c r="C19" s="94">
        <v>23810033239</v>
      </c>
      <c r="D19" s="95" t="s">
        <v>32</v>
      </c>
      <c r="E19" s="96">
        <v>265000</v>
      </c>
    </row>
    <row r="20" spans="1:5" ht="18" customHeight="1">
      <c r="A20" s="40">
        <v>17</v>
      </c>
      <c r="B20" s="48" t="s">
        <v>326</v>
      </c>
      <c r="C20" s="94">
        <v>23810033735</v>
      </c>
      <c r="D20" s="95" t="s">
        <v>32</v>
      </c>
      <c r="E20" s="96">
        <v>134000</v>
      </c>
    </row>
    <row r="21" spans="1:5" ht="18" customHeight="1">
      <c r="A21" s="40">
        <v>18</v>
      </c>
      <c r="B21" s="48" t="s">
        <v>162</v>
      </c>
      <c r="C21" s="94">
        <v>23810033758</v>
      </c>
      <c r="D21" s="95" t="s">
        <v>32</v>
      </c>
      <c r="E21" s="96">
        <v>135000</v>
      </c>
    </row>
    <row r="22" spans="1:5" ht="18" customHeight="1">
      <c r="A22" s="40">
        <v>19</v>
      </c>
      <c r="B22" s="54" t="s">
        <v>166</v>
      </c>
      <c r="C22" s="94">
        <v>23510028067</v>
      </c>
      <c r="D22" s="95" t="s">
        <v>32</v>
      </c>
      <c r="E22" s="96">
        <v>156400</v>
      </c>
    </row>
    <row r="23" spans="1:5" ht="18" customHeight="1">
      <c r="A23" s="40">
        <v>20</v>
      </c>
      <c r="B23" s="54" t="s">
        <v>171</v>
      </c>
      <c r="C23" s="94">
        <v>23810033064</v>
      </c>
      <c r="D23" s="95" t="s">
        <v>32</v>
      </c>
      <c r="E23" s="96">
        <v>220000</v>
      </c>
    </row>
    <row r="24" spans="1:5" ht="18" customHeight="1">
      <c r="A24" s="40">
        <v>21</v>
      </c>
      <c r="B24" s="54" t="s">
        <v>304</v>
      </c>
      <c r="C24" s="94">
        <v>23810033770</v>
      </c>
      <c r="D24" s="95" t="s">
        <v>32</v>
      </c>
      <c r="E24" s="96">
        <v>244999.74799999999</v>
      </c>
    </row>
    <row r="25" spans="1:5" ht="18" customHeight="1">
      <c r="A25" s="40">
        <v>22</v>
      </c>
      <c r="B25" s="54" t="s">
        <v>305</v>
      </c>
      <c r="C25" s="100">
        <v>23810033750</v>
      </c>
      <c r="D25" s="95" t="s">
        <v>32</v>
      </c>
      <c r="E25" s="96">
        <v>388999.31199999998</v>
      </c>
    </row>
    <row r="26" spans="1:5" ht="18" customHeight="1">
      <c r="A26" s="40">
        <v>23</v>
      </c>
      <c r="B26" s="54" t="s">
        <v>306</v>
      </c>
      <c r="C26" s="100">
        <v>23810033734</v>
      </c>
      <c r="D26" s="95" t="s">
        <v>32</v>
      </c>
      <c r="E26" s="96">
        <v>263000</v>
      </c>
    </row>
    <row r="27" spans="1:5" ht="18" customHeight="1">
      <c r="A27" s="71"/>
      <c r="B27" s="71"/>
      <c r="C27" s="337" t="s">
        <v>327</v>
      </c>
      <c r="D27" s="337"/>
      <c r="E27" s="101">
        <f>SUM(E4:E26)</f>
        <v>5859796.0199999996</v>
      </c>
    </row>
    <row r="28" spans="1:5" ht="18" customHeight="1">
      <c r="A28" s="71"/>
      <c r="B28" s="71"/>
      <c r="C28" s="102"/>
      <c r="D28" s="103"/>
      <c r="E28" s="104"/>
    </row>
    <row r="29" spans="1:5" ht="18" customHeight="1">
      <c r="B29" s="338" t="s">
        <v>328</v>
      </c>
      <c r="C29" s="338"/>
    </row>
  </sheetData>
  <mergeCells count="4">
    <mergeCell ref="A1:E1"/>
    <mergeCell ref="A2:E2"/>
    <mergeCell ref="C27:D27"/>
    <mergeCell ref="B29:C29"/>
  </mergeCells>
  <pageMargins left="0.75" right="0.75" top="1" bottom="1" header="0.5" footer="0.5"/>
  <pageSetup scale="7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3" workbookViewId="0">
      <selection activeCell="H12" sqref="H12"/>
    </sheetView>
  </sheetViews>
  <sheetFormatPr defaultColWidth="9" defaultRowHeight="15"/>
  <cols>
    <col min="1" max="1" width="15" customWidth="1"/>
    <col min="2" max="2" width="39.7109375" customWidth="1"/>
    <col min="3" max="3" width="29.85546875" customWidth="1"/>
    <col min="4" max="4" width="19.7109375" customWidth="1"/>
    <col min="5" max="5" width="26.42578125" customWidth="1"/>
  </cols>
  <sheetData>
    <row r="1" spans="1:5" ht="20.25" customHeight="1">
      <c r="B1" s="339" t="s">
        <v>329</v>
      </c>
      <c r="C1" s="339"/>
      <c r="D1" s="339"/>
      <c r="E1" s="339"/>
    </row>
    <row r="2" spans="1:5">
      <c r="A2" s="64" t="s">
        <v>6</v>
      </c>
      <c r="B2" s="37" t="s">
        <v>311</v>
      </c>
      <c r="C2" s="65" t="s">
        <v>17</v>
      </c>
      <c r="D2" s="65" t="s">
        <v>18</v>
      </c>
      <c r="E2" s="66" t="s">
        <v>330</v>
      </c>
    </row>
    <row r="3" spans="1:5" ht="18.75">
      <c r="A3" s="67">
        <v>1</v>
      </c>
      <c r="B3" s="68" t="s">
        <v>53</v>
      </c>
      <c r="C3" s="42"/>
      <c r="D3" s="42"/>
      <c r="E3" s="69">
        <v>150000</v>
      </c>
    </row>
    <row r="4" spans="1:5" ht="20.25" customHeight="1">
      <c r="A4" s="67">
        <v>2</v>
      </c>
      <c r="B4" s="70" t="s">
        <v>265</v>
      </c>
      <c r="C4" s="42"/>
      <c r="D4" s="42"/>
      <c r="E4" s="69">
        <v>150000</v>
      </c>
    </row>
    <row r="5" spans="1:5">
      <c r="A5" s="67">
        <v>3</v>
      </c>
      <c r="B5" s="70" t="s">
        <v>266</v>
      </c>
      <c r="C5" s="71"/>
      <c r="D5" s="71"/>
      <c r="E5" s="72">
        <v>150000</v>
      </c>
    </row>
    <row r="6" spans="1:5">
      <c r="A6" s="67">
        <v>4</v>
      </c>
      <c r="B6" s="73" t="s">
        <v>130</v>
      </c>
      <c r="C6" s="71"/>
      <c r="D6" s="71"/>
      <c r="E6" s="72">
        <v>150000</v>
      </c>
    </row>
    <row r="7" spans="1:5">
      <c r="A7" s="67">
        <v>5</v>
      </c>
      <c r="B7" s="68" t="s">
        <v>154</v>
      </c>
      <c r="C7" s="71"/>
      <c r="D7" s="71"/>
      <c r="E7" s="72">
        <v>150000</v>
      </c>
    </row>
    <row r="8" spans="1:5">
      <c r="A8" s="67">
        <v>6</v>
      </c>
      <c r="B8" s="68" t="s">
        <v>156</v>
      </c>
      <c r="C8" s="71"/>
      <c r="D8" s="71"/>
      <c r="E8" s="72">
        <v>149000</v>
      </c>
    </row>
    <row r="9" spans="1:5">
      <c r="A9" s="67">
        <v>7</v>
      </c>
      <c r="B9" s="74" t="s">
        <v>206</v>
      </c>
      <c r="C9" s="71"/>
      <c r="D9" s="71"/>
      <c r="E9" s="72">
        <v>149000</v>
      </c>
    </row>
    <row r="10" spans="1:5">
      <c r="A10" s="67">
        <v>8</v>
      </c>
      <c r="B10" s="75" t="s">
        <v>274</v>
      </c>
      <c r="C10" s="71"/>
      <c r="D10" s="71"/>
      <c r="E10" s="72">
        <v>300000</v>
      </c>
    </row>
    <row r="11" spans="1:5">
      <c r="A11" s="67">
        <v>9</v>
      </c>
      <c r="B11" s="75" t="s">
        <v>275</v>
      </c>
      <c r="C11" s="71"/>
      <c r="D11" s="71"/>
      <c r="E11" s="72">
        <v>392000</v>
      </c>
    </row>
    <row r="12" spans="1:5">
      <c r="A12" s="67">
        <v>10</v>
      </c>
      <c r="B12" s="76" t="s">
        <v>276</v>
      </c>
      <c r="C12" s="71"/>
      <c r="D12" s="71"/>
      <c r="E12" s="72">
        <v>192000</v>
      </c>
    </row>
    <row r="13" spans="1:5">
      <c r="A13" s="67">
        <v>11</v>
      </c>
      <c r="B13" s="75" t="s">
        <v>277</v>
      </c>
      <c r="C13" s="71"/>
      <c r="D13" s="71"/>
      <c r="E13" s="72">
        <v>300000</v>
      </c>
    </row>
    <row r="14" spans="1:5">
      <c r="A14" s="67">
        <v>12</v>
      </c>
      <c r="B14" s="75" t="s">
        <v>278</v>
      </c>
      <c r="C14" s="71"/>
      <c r="D14" s="71"/>
      <c r="E14" s="72">
        <v>300000</v>
      </c>
    </row>
    <row r="15" spans="1:5">
      <c r="A15" s="67">
        <v>13</v>
      </c>
      <c r="B15" s="75" t="s">
        <v>279</v>
      </c>
      <c r="C15" s="71"/>
      <c r="D15" s="71"/>
      <c r="E15" s="72">
        <v>300000</v>
      </c>
    </row>
    <row r="16" spans="1:5">
      <c r="A16" s="67">
        <v>14</v>
      </c>
      <c r="B16" s="75" t="s">
        <v>280</v>
      </c>
      <c r="C16" s="71"/>
      <c r="D16" s="71"/>
      <c r="E16" s="72">
        <v>100000</v>
      </c>
    </row>
    <row r="17" spans="1:5">
      <c r="A17" s="67">
        <v>15</v>
      </c>
      <c r="B17" s="76" t="s">
        <v>281</v>
      </c>
      <c r="C17" s="71"/>
      <c r="D17" s="71"/>
      <c r="E17" s="72">
        <v>150000</v>
      </c>
    </row>
    <row r="18" spans="1:5">
      <c r="A18" s="67">
        <v>16</v>
      </c>
      <c r="B18" s="76" t="s">
        <v>282</v>
      </c>
      <c r="C18" s="71"/>
      <c r="D18" s="71"/>
      <c r="E18" s="72">
        <v>150000</v>
      </c>
    </row>
    <row r="19" spans="1:5">
      <c r="A19" s="67">
        <v>17</v>
      </c>
      <c r="B19" s="76" t="s">
        <v>283</v>
      </c>
      <c r="C19" s="71"/>
      <c r="D19" s="71"/>
      <c r="E19" s="72">
        <v>150000</v>
      </c>
    </row>
    <row r="20" spans="1:5">
      <c r="A20" s="67">
        <v>18</v>
      </c>
      <c r="B20" s="75" t="s">
        <v>284</v>
      </c>
      <c r="C20" s="71"/>
      <c r="D20" s="71"/>
      <c r="E20" s="72">
        <v>149000</v>
      </c>
    </row>
    <row r="21" spans="1:5">
      <c r="A21" s="67">
        <v>19</v>
      </c>
      <c r="B21" s="75" t="s">
        <v>307</v>
      </c>
      <c r="C21" s="71"/>
      <c r="D21" s="71"/>
      <c r="E21" s="72">
        <v>147000</v>
      </c>
    </row>
    <row r="22" spans="1:5">
      <c r="A22" s="67">
        <v>20</v>
      </c>
      <c r="B22" s="75" t="s">
        <v>286</v>
      </c>
      <c r="C22" s="71"/>
      <c r="D22" s="71"/>
      <c r="E22" s="72">
        <v>150000</v>
      </c>
    </row>
    <row r="23" spans="1:5">
      <c r="A23" s="67">
        <v>21</v>
      </c>
      <c r="B23" s="75" t="s">
        <v>287</v>
      </c>
      <c r="C23" s="71"/>
      <c r="D23" s="71"/>
      <c r="E23" s="72">
        <v>148000</v>
      </c>
    </row>
    <row r="24" spans="1:5">
      <c r="A24" s="67">
        <v>22</v>
      </c>
      <c r="B24" s="76" t="s">
        <v>288</v>
      </c>
      <c r="C24" s="71"/>
      <c r="D24" s="71"/>
      <c r="E24" s="72">
        <v>250000</v>
      </c>
    </row>
    <row r="25" spans="1:5">
      <c r="A25" s="67">
        <v>23</v>
      </c>
      <c r="B25" s="77" t="s">
        <v>149</v>
      </c>
      <c r="C25" s="71"/>
      <c r="D25" s="71"/>
      <c r="E25" s="72"/>
    </row>
    <row r="26" spans="1:5">
      <c r="A26" s="67">
        <v>24</v>
      </c>
      <c r="B26" s="74" t="s">
        <v>306</v>
      </c>
      <c r="C26" s="71"/>
      <c r="D26" s="71"/>
      <c r="E26" s="72"/>
    </row>
    <row r="27" spans="1:5">
      <c r="A27" s="67">
        <v>25</v>
      </c>
      <c r="B27" s="78" t="s">
        <v>269</v>
      </c>
      <c r="C27" s="71"/>
      <c r="D27" s="71"/>
      <c r="E27" s="79" t="s">
        <v>331</v>
      </c>
    </row>
    <row r="28" spans="1:5">
      <c r="A28" s="67">
        <v>26</v>
      </c>
      <c r="B28" s="80" t="s">
        <v>40</v>
      </c>
      <c r="C28" s="71"/>
      <c r="D28" s="71"/>
      <c r="E28" s="81">
        <v>100000</v>
      </c>
    </row>
    <row r="29" spans="1:5">
      <c r="A29" s="67">
        <v>27</v>
      </c>
      <c r="B29" s="82" t="s">
        <v>273</v>
      </c>
      <c r="C29" s="71"/>
      <c r="D29" s="71"/>
      <c r="E29" s="81">
        <v>400000</v>
      </c>
    </row>
    <row r="30" spans="1:5">
      <c r="A30" s="67">
        <v>28</v>
      </c>
      <c r="B30" s="70" t="s">
        <v>298</v>
      </c>
      <c r="C30" s="71"/>
      <c r="D30" s="71"/>
      <c r="E30" s="81">
        <v>200000</v>
      </c>
    </row>
    <row r="31" spans="1:5">
      <c r="A31" s="67">
        <v>29</v>
      </c>
      <c r="B31" s="83" t="s">
        <v>267</v>
      </c>
      <c r="C31" s="71"/>
      <c r="D31" s="71"/>
      <c r="E31" s="81">
        <v>200000</v>
      </c>
    </row>
    <row r="32" spans="1:5">
      <c r="A32" s="67">
        <v>30</v>
      </c>
      <c r="B32" s="84" t="s">
        <v>318</v>
      </c>
      <c r="C32" s="71"/>
      <c r="D32" s="71"/>
      <c r="E32" s="72">
        <v>150000</v>
      </c>
    </row>
    <row r="33" spans="1:5" ht="19.5" customHeight="1">
      <c r="A33" s="85"/>
      <c r="B33" s="340" t="s">
        <v>255</v>
      </c>
      <c r="C33" s="340"/>
      <c r="D33" s="340"/>
      <c r="E33" s="86">
        <f>SUM(E3:E32)</f>
        <v>5276000</v>
      </c>
    </row>
    <row r="34" spans="1:5" ht="24" customHeight="1">
      <c r="B34" s="341" t="s">
        <v>332</v>
      </c>
      <c r="C34" s="341"/>
    </row>
  </sheetData>
  <mergeCells count="3">
    <mergeCell ref="B1:E1"/>
    <mergeCell ref="B33:D33"/>
    <mergeCell ref="B34:C34"/>
  </mergeCells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E56"/>
  <sheetViews>
    <sheetView workbookViewId="0">
      <selection activeCell="D57" sqref="D57"/>
    </sheetView>
  </sheetViews>
  <sheetFormatPr defaultColWidth="9.140625" defaultRowHeight="15" customHeight="1"/>
  <cols>
    <col min="2" max="2" width="38" customWidth="1"/>
    <col min="3" max="3" width="31.28515625" customWidth="1"/>
    <col min="4" max="4" width="35.5703125" customWidth="1"/>
    <col min="5" max="5" width="22.85546875" customWidth="1"/>
  </cols>
  <sheetData>
    <row r="1" spans="1:5" ht="20.25" customHeight="1">
      <c r="B1" s="339" t="s">
        <v>333</v>
      </c>
      <c r="C1" s="339"/>
      <c r="D1" s="339"/>
      <c r="E1" s="339"/>
    </row>
    <row r="2" spans="1:5" ht="15" customHeight="1">
      <c r="A2" s="36" t="s">
        <v>310</v>
      </c>
      <c r="B2" s="37" t="s">
        <v>311</v>
      </c>
      <c r="C2" s="38" t="s">
        <v>312</v>
      </c>
      <c r="D2" s="38" t="s">
        <v>10</v>
      </c>
      <c r="E2" s="39" t="s">
        <v>334</v>
      </c>
    </row>
    <row r="3" spans="1:5" ht="15" customHeight="1">
      <c r="A3" s="40">
        <v>1</v>
      </c>
      <c r="B3" s="41" t="s">
        <v>40</v>
      </c>
      <c r="C3" s="42" t="s">
        <v>41</v>
      </c>
      <c r="D3" s="42" t="s">
        <v>42</v>
      </c>
      <c r="E3" s="43">
        <v>0</v>
      </c>
    </row>
    <row r="4" spans="1:5" ht="15" customHeight="1">
      <c r="A4" s="40">
        <v>2</v>
      </c>
      <c r="B4" s="44" t="s">
        <v>53</v>
      </c>
      <c r="C4" s="45" t="s">
        <v>54</v>
      </c>
      <c r="D4" s="42" t="s">
        <v>52</v>
      </c>
      <c r="E4" s="43">
        <v>0</v>
      </c>
    </row>
    <row r="5" spans="1:5" ht="15" customHeight="1">
      <c r="A5" s="40">
        <v>3</v>
      </c>
      <c r="B5" s="46" t="s">
        <v>265</v>
      </c>
      <c r="C5" s="45" t="s">
        <v>62</v>
      </c>
      <c r="D5" s="42" t="s">
        <v>52</v>
      </c>
      <c r="E5" s="43">
        <v>0</v>
      </c>
    </row>
    <row r="6" spans="1:5" ht="15" customHeight="1">
      <c r="A6" s="40">
        <v>4</v>
      </c>
      <c r="B6" s="46" t="s">
        <v>266</v>
      </c>
      <c r="C6" s="45" t="s">
        <v>62</v>
      </c>
      <c r="D6" s="42" t="s">
        <v>52</v>
      </c>
      <c r="E6" s="43">
        <v>0</v>
      </c>
    </row>
    <row r="7" spans="1:5" ht="15" customHeight="1">
      <c r="A7" s="40">
        <v>5</v>
      </c>
      <c r="B7" s="47" t="s">
        <v>64</v>
      </c>
      <c r="C7" s="45" t="s">
        <v>65</v>
      </c>
      <c r="D7" s="42" t="s">
        <v>52</v>
      </c>
      <c r="E7" s="43">
        <v>0</v>
      </c>
    </row>
    <row r="8" spans="1:5" ht="15" customHeight="1">
      <c r="A8" s="40">
        <v>6</v>
      </c>
      <c r="B8" s="48" t="s">
        <v>71</v>
      </c>
      <c r="C8" s="49" t="s">
        <v>72</v>
      </c>
      <c r="D8" s="42" t="s">
        <v>73</v>
      </c>
      <c r="E8" s="43">
        <v>0</v>
      </c>
    </row>
    <row r="9" spans="1:5" ht="15" customHeight="1">
      <c r="A9" s="40">
        <v>7</v>
      </c>
      <c r="B9" s="48" t="s">
        <v>79</v>
      </c>
      <c r="C9" s="49" t="s">
        <v>72</v>
      </c>
      <c r="D9" s="42" t="s">
        <v>73</v>
      </c>
      <c r="E9" s="43">
        <v>0</v>
      </c>
    </row>
    <row r="10" spans="1:5" ht="15" customHeight="1">
      <c r="A10" s="40">
        <v>8</v>
      </c>
      <c r="B10" s="47" t="s">
        <v>268</v>
      </c>
      <c r="C10" s="49" t="s">
        <v>72</v>
      </c>
      <c r="D10" s="42" t="s">
        <v>73</v>
      </c>
      <c r="E10" s="43">
        <v>0</v>
      </c>
    </row>
    <row r="11" spans="1:5" ht="15" customHeight="1">
      <c r="A11" s="40">
        <v>9</v>
      </c>
      <c r="B11" s="47" t="s">
        <v>94</v>
      </c>
      <c r="C11" s="49" t="s">
        <v>72</v>
      </c>
      <c r="D11" s="42" t="s">
        <v>73</v>
      </c>
      <c r="E11" s="43">
        <v>0</v>
      </c>
    </row>
    <row r="12" spans="1:5" ht="15" customHeight="1">
      <c r="A12" s="40">
        <v>10</v>
      </c>
      <c r="B12" s="47" t="s">
        <v>298</v>
      </c>
      <c r="C12" s="49" t="s">
        <v>72</v>
      </c>
      <c r="D12" s="42" t="s">
        <v>73</v>
      </c>
      <c r="E12" s="43">
        <v>0</v>
      </c>
    </row>
    <row r="13" spans="1:5" ht="15" customHeight="1">
      <c r="A13" s="40">
        <v>11</v>
      </c>
      <c r="B13" s="47" t="s">
        <v>299</v>
      </c>
      <c r="C13" s="49" t="s">
        <v>72</v>
      </c>
      <c r="D13" s="42" t="s">
        <v>73</v>
      </c>
      <c r="E13" s="43">
        <v>0</v>
      </c>
    </row>
    <row r="14" spans="1:5" ht="15" customHeight="1">
      <c r="A14" s="40">
        <v>12</v>
      </c>
      <c r="B14" s="50" t="s">
        <v>269</v>
      </c>
      <c r="C14" s="51" t="s">
        <v>110</v>
      </c>
      <c r="D14" s="42" t="s">
        <v>42</v>
      </c>
      <c r="E14" s="43">
        <v>0</v>
      </c>
    </row>
    <row r="15" spans="1:5" ht="15" customHeight="1">
      <c r="A15" s="40">
        <v>13</v>
      </c>
      <c r="B15" s="50" t="s">
        <v>270</v>
      </c>
      <c r="C15" s="49" t="s">
        <v>114</v>
      </c>
      <c r="D15" s="42" t="s">
        <v>42</v>
      </c>
      <c r="E15" s="43">
        <v>0</v>
      </c>
    </row>
    <row r="16" spans="1:5" ht="15" customHeight="1">
      <c r="A16" s="40">
        <v>14</v>
      </c>
      <c r="B16" s="47" t="s">
        <v>271</v>
      </c>
      <c r="C16" s="49" t="s">
        <v>114</v>
      </c>
      <c r="D16" s="42" t="s">
        <v>42</v>
      </c>
      <c r="E16" s="43">
        <v>0</v>
      </c>
    </row>
    <row r="17" spans="1:5" ht="15" customHeight="1">
      <c r="A17" s="40">
        <v>15</v>
      </c>
      <c r="B17" s="52" t="s">
        <v>130</v>
      </c>
      <c r="C17" s="49" t="s">
        <v>131</v>
      </c>
      <c r="D17" s="42" t="s">
        <v>132</v>
      </c>
      <c r="E17" s="43">
        <v>0</v>
      </c>
    </row>
    <row r="18" spans="1:5" ht="15" customHeight="1">
      <c r="A18" s="40">
        <v>16</v>
      </c>
      <c r="B18" s="48" t="s">
        <v>135</v>
      </c>
      <c r="C18" s="49" t="s">
        <v>131</v>
      </c>
      <c r="D18" s="42" t="s">
        <v>132</v>
      </c>
      <c r="E18" s="43">
        <v>0</v>
      </c>
    </row>
    <row r="19" spans="1:5" ht="15" customHeight="1">
      <c r="A19" s="40">
        <v>17</v>
      </c>
      <c r="B19" s="53" t="s">
        <v>139</v>
      </c>
      <c r="C19" s="49" t="s">
        <v>131</v>
      </c>
      <c r="D19" s="42" t="s">
        <v>132</v>
      </c>
      <c r="E19" s="43">
        <v>0</v>
      </c>
    </row>
    <row r="20" spans="1:5" ht="15" customHeight="1">
      <c r="A20" s="40">
        <v>18</v>
      </c>
      <c r="B20" s="48" t="s">
        <v>142</v>
      </c>
      <c r="C20" s="49" t="s">
        <v>131</v>
      </c>
      <c r="D20" s="42" t="s">
        <v>132</v>
      </c>
      <c r="E20" s="43">
        <v>0</v>
      </c>
    </row>
    <row r="21" spans="1:5" ht="15" customHeight="1">
      <c r="A21" s="40">
        <v>19</v>
      </c>
      <c r="B21" s="48" t="s">
        <v>145</v>
      </c>
      <c r="C21" s="49" t="s">
        <v>131</v>
      </c>
      <c r="D21" s="42" t="s">
        <v>132</v>
      </c>
      <c r="E21" s="43">
        <v>0</v>
      </c>
    </row>
    <row r="22" spans="1:5" ht="15" customHeight="1">
      <c r="A22" s="40">
        <v>20</v>
      </c>
      <c r="B22" s="53" t="s">
        <v>149</v>
      </c>
      <c r="C22" s="49" t="s">
        <v>131</v>
      </c>
      <c r="D22" s="42" t="s">
        <v>132</v>
      </c>
      <c r="E22" s="43">
        <v>0</v>
      </c>
    </row>
    <row r="23" spans="1:5" ht="15" customHeight="1">
      <c r="A23" s="40">
        <v>21</v>
      </c>
      <c r="B23" s="48" t="s">
        <v>154</v>
      </c>
      <c r="C23" s="49" t="s">
        <v>131</v>
      </c>
      <c r="D23" s="42" t="s">
        <v>132</v>
      </c>
      <c r="E23" s="43">
        <v>0</v>
      </c>
    </row>
    <row r="24" spans="1:5" ht="15" customHeight="1">
      <c r="A24" s="40">
        <v>22</v>
      </c>
      <c r="B24" s="48" t="s">
        <v>156</v>
      </c>
      <c r="C24" s="49" t="s">
        <v>131</v>
      </c>
      <c r="D24" s="42" t="s">
        <v>132</v>
      </c>
      <c r="E24" s="43">
        <v>0</v>
      </c>
    </row>
    <row r="25" spans="1:5" ht="15" customHeight="1">
      <c r="A25" s="40">
        <v>23</v>
      </c>
      <c r="B25" s="48" t="s">
        <v>301</v>
      </c>
      <c r="C25" s="45" t="s">
        <v>160</v>
      </c>
      <c r="D25" s="42" t="s">
        <v>132</v>
      </c>
      <c r="E25" s="43">
        <v>0</v>
      </c>
    </row>
    <row r="26" spans="1:5" ht="15" customHeight="1">
      <c r="A26" s="40">
        <v>24</v>
      </c>
      <c r="B26" s="48" t="s">
        <v>162</v>
      </c>
      <c r="C26" s="51" t="s">
        <v>131</v>
      </c>
      <c r="D26" s="42" t="s">
        <v>132</v>
      </c>
      <c r="E26" s="43">
        <v>0</v>
      </c>
    </row>
    <row r="27" spans="1:5" ht="15" customHeight="1">
      <c r="A27" s="40">
        <v>25</v>
      </c>
      <c r="B27" s="54" t="s">
        <v>302</v>
      </c>
      <c r="C27" s="49" t="s">
        <v>167</v>
      </c>
      <c r="D27" s="42" t="s">
        <v>52</v>
      </c>
      <c r="E27" s="43">
        <v>0</v>
      </c>
    </row>
    <row r="28" spans="1:5" ht="15" customHeight="1">
      <c r="A28" s="40">
        <v>26</v>
      </c>
      <c r="B28" s="54" t="s">
        <v>303</v>
      </c>
      <c r="C28" s="49" t="s">
        <v>172</v>
      </c>
      <c r="D28" s="42" t="s">
        <v>52</v>
      </c>
      <c r="E28" s="43">
        <v>0</v>
      </c>
    </row>
    <row r="29" spans="1:5" ht="15" customHeight="1">
      <c r="A29" s="40">
        <v>27</v>
      </c>
      <c r="B29" s="54" t="s">
        <v>304</v>
      </c>
      <c r="C29" s="55" t="s">
        <v>178</v>
      </c>
      <c r="D29" s="42" t="s">
        <v>300</v>
      </c>
      <c r="E29" s="43">
        <v>0</v>
      </c>
    </row>
    <row r="30" spans="1:5" ht="15" customHeight="1">
      <c r="A30" s="40">
        <v>28</v>
      </c>
      <c r="B30" s="54" t="s">
        <v>305</v>
      </c>
      <c r="C30" s="49" t="s">
        <v>187</v>
      </c>
      <c r="D30" s="42" t="s">
        <v>73</v>
      </c>
      <c r="E30" s="43">
        <v>0</v>
      </c>
    </row>
    <row r="31" spans="1:5" ht="15" customHeight="1">
      <c r="A31" s="40">
        <v>29</v>
      </c>
      <c r="B31" s="54" t="s">
        <v>306</v>
      </c>
      <c r="C31" s="49" t="s">
        <v>72</v>
      </c>
      <c r="D31" s="42" t="s">
        <v>73</v>
      </c>
      <c r="E31" s="43">
        <v>0</v>
      </c>
    </row>
    <row r="32" spans="1:5" ht="15" customHeight="1">
      <c r="A32" s="40">
        <v>30</v>
      </c>
      <c r="B32" s="56" t="s">
        <v>273</v>
      </c>
      <c r="C32" s="57" t="s">
        <v>72</v>
      </c>
      <c r="D32" s="42" t="s">
        <v>73</v>
      </c>
      <c r="E32" s="43">
        <v>0</v>
      </c>
    </row>
    <row r="33" spans="1:5" ht="15" customHeight="1">
      <c r="A33" s="40">
        <v>31</v>
      </c>
      <c r="B33" s="54" t="s">
        <v>206</v>
      </c>
      <c r="C33" s="49" t="s">
        <v>72</v>
      </c>
      <c r="D33" s="42" t="s">
        <v>73</v>
      </c>
      <c r="E33" s="43">
        <v>0</v>
      </c>
    </row>
    <row r="34" spans="1:5" ht="15" customHeight="1">
      <c r="A34" s="40">
        <v>32</v>
      </c>
      <c r="B34" s="58" t="s">
        <v>274</v>
      </c>
      <c r="C34" s="57" t="s">
        <v>72</v>
      </c>
      <c r="D34" s="42" t="s">
        <v>73</v>
      </c>
      <c r="E34" s="43">
        <v>0</v>
      </c>
    </row>
    <row r="35" spans="1:5" ht="15" customHeight="1">
      <c r="A35" s="40">
        <v>33</v>
      </c>
      <c r="B35" s="58" t="s">
        <v>275</v>
      </c>
      <c r="C35" s="57" t="s">
        <v>72</v>
      </c>
      <c r="D35" s="42" t="s">
        <v>73</v>
      </c>
      <c r="E35" s="43">
        <v>0</v>
      </c>
    </row>
    <row r="36" spans="1:5" ht="15" customHeight="1">
      <c r="A36" s="40">
        <v>34</v>
      </c>
      <c r="B36" s="59" t="s">
        <v>276</v>
      </c>
      <c r="C36" s="57" t="s">
        <v>72</v>
      </c>
      <c r="D36" s="42" t="s">
        <v>73</v>
      </c>
      <c r="E36" s="43">
        <v>0</v>
      </c>
    </row>
    <row r="37" spans="1:5" ht="15" customHeight="1">
      <c r="A37" s="40">
        <v>35</v>
      </c>
      <c r="B37" s="58" t="s">
        <v>277</v>
      </c>
      <c r="C37" s="57" t="s">
        <v>72</v>
      </c>
      <c r="D37" s="42" t="s">
        <v>73</v>
      </c>
      <c r="E37" s="43">
        <v>0</v>
      </c>
    </row>
    <row r="38" spans="1:5" ht="15" customHeight="1">
      <c r="A38" s="40">
        <v>36</v>
      </c>
      <c r="B38" s="58" t="s">
        <v>278</v>
      </c>
      <c r="C38" s="57" t="s">
        <v>72</v>
      </c>
      <c r="D38" s="42" t="s">
        <v>73</v>
      </c>
      <c r="E38" s="43">
        <v>0</v>
      </c>
    </row>
    <row r="39" spans="1:5" ht="15" customHeight="1">
      <c r="A39" s="40">
        <v>37</v>
      </c>
      <c r="B39" s="58" t="s">
        <v>279</v>
      </c>
      <c r="C39" s="57" t="s">
        <v>72</v>
      </c>
      <c r="D39" s="42" t="s">
        <v>73</v>
      </c>
      <c r="E39" s="43">
        <v>0</v>
      </c>
    </row>
    <row r="40" spans="1:5" ht="15" customHeight="1">
      <c r="A40" s="40">
        <v>38</v>
      </c>
      <c r="B40" s="58" t="s">
        <v>280</v>
      </c>
      <c r="C40" s="57" t="s">
        <v>72</v>
      </c>
      <c r="D40" s="42" t="s">
        <v>73</v>
      </c>
      <c r="E40" s="43">
        <v>0</v>
      </c>
    </row>
    <row r="41" spans="1:5" ht="15" customHeight="1">
      <c r="A41" s="40">
        <v>39</v>
      </c>
      <c r="B41" s="59" t="s">
        <v>281</v>
      </c>
      <c r="C41" s="60" t="s">
        <v>163</v>
      </c>
      <c r="D41" s="42" t="s">
        <v>132</v>
      </c>
      <c r="E41" s="43">
        <v>0</v>
      </c>
    </row>
    <row r="42" spans="1:5" ht="15" customHeight="1">
      <c r="A42" s="40">
        <v>40</v>
      </c>
      <c r="B42" s="59" t="s">
        <v>282</v>
      </c>
      <c r="C42" s="60" t="s">
        <v>163</v>
      </c>
      <c r="D42" s="42" t="s">
        <v>132</v>
      </c>
      <c r="E42" s="43">
        <v>0</v>
      </c>
    </row>
    <row r="43" spans="1:5" ht="15" customHeight="1">
      <c r="A43" s="40">
        <v>41</v>
      </c>
      <c r="B43" s="59" t="s">
        <v>283</v>
      </c>
      <c r="C43" s="60" t="s">
        <v>163</v>
      </c>
      <c r="D43" s="42" t="s">
        <v>132</v>
      </c>
      <c r="E43" s="43">
        <v>0</v>
      </c>
    </row>
    <row r="44" spans="1:5" ht="15" customHeight="1">
      <c r="A44" s="40">
        <v>42</v>
      </c>
      <c r="B44" s="58" t="s">
        <v>284</v>
      </c>
      <c r="C44" s="49" t="s">
        <v>131</v>
      </c>
      <c r="D44" s="42" t="s">
        <v>132</v>
      </c>
      <c r="E44" s="43">
        <v>0</v>
      </c>
    </row>
    <row r="45" spans="1:5" ht="15" customHeight="1">
      <c r="A45" s="40">
        <v>43</v>
      </c>
      <c r="B45" s="58" t="s">
        <v>307</v>
      </c>
      <c r="C45" s="49" t="s">
        <v>131</v>
      </c>
      <c r="D45" s="42" t="s">
        <v>132</v>
      </c>
      <c r="E45" s="43">
        <v>0</v>
      </c>
    </row>
    <row r="46" spans="1:5" ht="15" customHeight="1">
      <c r="A46" s="40">
        <v>44</v>
      </c>
      <c r="B46" s="58" t="s">
        <v>286</v>
      </c>
      <c r="C46" s="49" t="s">
        <v>131</v>
      </c>
      <c r="D46" s="42" t="s">
        <v>132</v>
      </c>
      <c r="E46" s="43">
        <v>0</v>
      </c>
    </row>
    <row r="47" spans="1:5" ht="15" customHeight="1">
      <c r="A47" s="40">
        <v>45</v>
      </c>
      <c r="B47" s="58" t="s">
        <v>287</v>
      </c>
      <c r="C47" s="49" t="s">
        <v>131</v>
      </c>
      <c r="D47" s="42" t="s">
        <v>132</v>
      </c>
      <c r="E47" s="43">
        <v>0</v>
      </c>
    </row>
    <row r="48" spans="1:5" ht="15" customHeight="1">
      <c r="A48" s="40">
        <v>46</v>
      </c>
      <c r="B48" s="59" t="s">
        <v>288</v>
      </c>
      <c r="C48" s="49" t="s">
        <v>131</v>
      </c>
      <c r="D48" s="42" t="s">
        <v>132</v>
      </c>
      <c r="E48" s="43">
        <v>0</v>
      </c>
    </row>
    <row r="49" spans="1:5" ht="15" customHeight="1">
      <c r="A49" s="40">
        <v>47</v>
      </c>
      <c r="B49" s="55" t="s">
        <v>318</v>
      </c>
      <c r="C49" s="51" t="s">
        <v>319</v>
      </c>
      <c r="D49" s="49" t="s">
        <v>52</v>
      </c>
      <c r="E49" s="43">
        <v>0</v>
      </c>
    </row>
    <row r="50" spans="1:5" ht="15" customHeight="1">
      <c r="A50" s="40"/>
      <c r="B50" s="55"/>
      <c r="C50" s="51"/>
      <c r="D50" s="49"/>
      <c r="E50" s="43">
        <v>0</v>
      </c>
    </row>
    <row r="51" spans="1:5" ht="15" customHeight="1">
      <c r="A51" s="40"/>
      <c r="B51" s="61"/>
      <c r="C51" s="49"/>
      <c r="D51" s="49"/>
      <c r="E51" s="62"/>
    </row>
    <row r="52" spans="1:5" ht="15" customHeight="1">
      <c r="A52" s="40"/>
      <c r="B52" s="342" t="s">
        <v>255</v>
      </c>
      <c r="C52" s="343"/>
      <c r="D52" s="344"/>
      <c r="E52" s="63">
        <f>SUM(E3:E51)</f>
        <v>0</v>
      </c>
    </row>
    <row r="53" spans="1:5" ht="15" customHeight="1">
      <c r="A53" s="338" t="s">
        <v>332</v>
      </c>
      <c r="B53" s="338"/>
      <c r="C53" s="338"/>
    </row>
    <row r="56" spans="1:5" ht="15" customHeight="1">
      <c r="B56" t="s">
        <v>335</v>
      </c>
    </row>
  </sheetData>
  <mergeCells count="3">
    <mergeCell ref="B1:E1"/>
    <mergeCell ref="B52:D52"/>
    <mergeCell ref="A53:C53"/>
  </mergeCells>
  <pageMargins left="0.75" right="0.75" top="1" bottom="1" header="0.5" footer="0.5"/>
  <pageSetup scale="65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ColWidth="9.140625" defaultRowHeight="15"/>
  <sheetData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G591"/>
  <sheetViews>
    <sheetView topLeftCell="A616" workbookViewId="0">
      <selection activeCell="D169" sqref="D169"/>
    </sheetView>
  </sheetViews>
  <sheetFormatPr defaultColWidth="9.140625" defaultRowHeight="15"/>
  <cols>
    <col min="1" max="1" width="19.42578125" style="1" customWidth="1"/>
    <col min="2" max="2" width="15.5703125" style="2" customWidth="1"/>
    <col min="3" max="3" width="25.42578125" style="1" customWidth="1"/>
    <col min="4" max="4" width="17.140625" style="1" customWidth="1"/>
    <col min="5" max="5" width="16.5703125" style="1" customWidth="1"/>
    <col min="6" max="6" width="15.85546875" style="1" customWidth="1"/>
    <col min="7" max="7" width="17.42578125" style="2" customWidth="1"/>
    <col min="8" max="8" width="11.42578125" style="1" customWidth="1"/>
    <col min="9" max="16384" width="9.140625" style="1"/>
  </cols>
  <sheetData>
    <row r="1" spans="1:7">
      <c r="D1"/>
    </row>
    <row r="4" spans="1:7">
      <c r="A4" s="369" t="s">
        <v>336</v>
      </c>
      <c r="B4" s="370"/>
      <c r="C4" s="370"/>
      <c r="D4" s="370"/>
      <c r="E4" s="370"/>
      <c r="F4" s="370"/>
      <c r="G4" s="371"/>
    </row>
    <row r="5" spans="1:7">
      <c r="A5" s="372"/>
      <c r="B5" s="373"/>
      <c r="C5" s="373"/>
      <c r="D5" s="373"/>
      <c r="E5" s="373"/>
      <c r="F5" s="373"/>
      <c r="G5" s="374"/>
    </row>
    <row r="6" spans="1:7">
      <c r="A6" s="3" t="s">
        <v>7</v>
      </c>
      <c r="B6" s="345" t="s">
        <v>337</v>
      </c>
      <c r="C6" s="346"/>
      <c r="D6" s="6" t="s">
        <v>11</v>
      </c>
      <c r="E6" s="7">
        <v>43346</v>
      </c>
      <c r="F6" s="6" t="s">
        <v>15</v>
      </c>
      <c r="G6" s="8" t="s">
        <v>3</v>
      </c>
    </row>
    <row r="7" spans="1:7">
      <c r="A7" s="3" t="s">
        <v>8</v>
      </c>
      <c r="B7" s="345">
        <f>'[1]Employee Personal Details'!C10</f>
        <v>0</v>
      </c>
      <c r="C7" s="346"/>
      <c r="D7" s="6" t="s">
        <v>12</v>
      </c>
      <c r="E7" s="7">
        <v>44076</v>
      </c>
      <c r="F7" s="6" t="s">
        <v>19</v>
      </c>
      <c r="G7" s="9" t="s">
        <v>338</v>
      </c>
    </row>
    <row r="8" spans="1:7">
      <c r="A8" s="3" t="s">
        <v>312</v>
      </c>
      <c r="B8" s="345" t="s">
        <v>339</v>
      </c>
      <c r="C8" s="346"/>
      <c r="D8" s="6" t="s">
        <v>13</v>
      </c>
      <c r="E8" s="7">
        <f>'[1]Employee Personal Details'!H10</f>
        <v>0</v>
      </c>
      <c r="F8" s="6" t="s">
        <v>340</v>
      </c>
      <c r="G8" s="10"/>
    </row>
    <row r="9" spans="1:7">
      <c r="A9" s="3" t="s">
        <v>10</v>
      </c>
      <c r="B9" s="345" t="s">
        <v>341</v>
      </c>
      <c r="C9" s="347"/>
      <c r="D9" s="347"/>
      <c r="E9" s="346"/>
      <c r="F9" s="6" t="s">
        <v>342</v>
      </c>
      <c r="G9" s="11">
        <v>43831</v>
      </c>
    </row>
    <row r="10" spans="1:7">
      <c r="A10" s="3" t="s">
        <v>20</v>
      </c>
      <c r="B10" s="345">
        <f>'[1]Employee Personal Details'!M10</f>
        <v>0</v>
      </c>
      <c r="C10" s="347"/>
      <c r="D10" s="347"/>
      <c r="E10" s="346"/>
      <c r="F10" s="6" t="s">
        <v>14</v>
      </c>
      <c r="G10" s="8" t="s">
        <v>30</v>
      </c>
    </row>
    <row r="11" spans="1:7">
      <c r="A11" s="3" t="s">
        <v>343</v>
      </c>
      <c r="B11" s="345"/>
      <c r="C11" s="346"/>
      <c r="D11" s="345"/>
      <c r="E11" s="347"/>
      <c r="F11" s="348"/>
      <c r="G11" s="349"/>
    </row>
    <row r="12" spans="1:7">
      <c r="A12" s="350" t="s">
        <v>21</v>
      </c>
      <c r="B12" s="351"/>
      <c r="C12" s="351"/>
      <c r="D12" s="351"/>
      <c r="E12" s="351"/>
      <c r="F12" s="351"/>
      <c r="G12" s="352"/>
    </row>
    <row r="13" spans="1:7">
      <c r="A13" s="366">
        <f>'[1]Employee Personal Details'!N36</f>
        <v>0</v>
      </c>
      <c r="B13" s="367"/>
      <c r="C13" s="367"/>
      <c r="D13" s="367"/>
      <c r="E13" s="367"/>
      <c r="F13" s="367"/>
      <c r="G13" s="368"/>
    </row>
    <row r="14" spans="1:7">
      <c r="A14" s="366"/>
      <c r="B14" s="367"/>
      <c r="C14" s="367"/>
      <c r="D14" s="367"/>
      <c r="E14" s="367"/>
      <c r="F14" s="367"/>
      <c r="G14" s="368"/>
    </row>
    <row r="15" spans="1:7">
      <c r="A15" s="353" t="s">
        <v>344</v>
      </c>
      <c r="B15" s="354"/>
      <c r="C15" s="355" t="s">
        <v>345</v>
      </c>
      <c r="D15" s="356"/>
      <c r="E15" s="354"/>
      <c r="F15" s="355" t="s">
        <v>346</v>
      </c>
      <c r="G15" s="357"/>
    </row>
    <row r="16" spans="1:7">
      <c r="A16" s="3" t="s">
        <v>347</v>
      </c>
      <c r="B16" s="12">
        <v>347619</v>
      </c>
      <c r="C16" s="6" t="s">
        <v>348</v>
      </c>
      <c r="D16" s="358">
        <v>0</v>
      </c>
      <c r="E16" s="359"/>
      <c r="F16" s="13" t="s">
        <v>243</v>
      </c>
      <c r="G16" s="14">
        <f>B18*0.1</f>
        <v>66981.900000000009</v>
      </c>
    </row>
    <row r="17" spans="1:7">
      <c r="A17" s="3" t="s">
        <v>349</v>
      </c>
      <c r="B17" s="12">
        <f>D22</f>
        <v>322200</v>
      </c>
      <c r="C17" s="15" t="s">
        <v>350</v>
      </c>
      <c r="D17" s="358">
        <v>0</v>
      </c>
      <c r="E17" s="359"/>
      <c r="F17" s="6" t="s">
        <v>245</v>
      </c>
      <c r="G17" s="14">
        <v>68809.279999999999</v>
      </c>
    </row>
    <row r="18" spans="1:7">
      <c r="A18" s="3" t="s">
        <v>351</v>
      </c>
      <c r="B18" s="12">
        <f>B16+B17</f>
        <v>669819</v>
      </c>
      <c r="C18" s="6" t="s">
        <v>352</v>
      </c>
      <c r="D18" s="358">
        <v>0</v>
      </c>
      <c r="E18" s="359"/>
      <c r="F18" s="6" t="s">
        <v>353</v>
      </c>
      <c r="G18" s="14"/>
    </row>
    <row r="19" spans="1:7">
      <c r="A19" s="3"/>
      <c r="B19" s="12"/>
      <c r="C19" s="6" t="s">
        <v>354</v>
      </c>
      <c r="D19" s="358">
        <v>322200</v>
      </c>
      <c r="E19" s="359"/>
      <c r="F19" s="6" t="s">
        <v>355</v>
      </c>
      <c r="G19" s="14">
        <f>SUM(G16:G18)</f>
        <v>135791.18</v>
      </c>
    </row>
    <row r="20" spans="1:7">
      <c r="A20" s="16"/>
      <c r="B20" s="12"/>
      <c r="C20" s="6"/>
      <c r="D20" s="358"/>
      <c r="E20" s="359"/>
      <c r="F20" s="6" t="s">
        <v>293</v>
      </c>
      <c r="G20" s="14">
        <f>B18-G19</f>
        <v>534027.82000000007</v>
      </c>
    </row>
    <row r="21" spans="1:7">
      <c r="A21" s="16"/>
      <c r="B21" s="12"/>
      <c r="C21" s="17"/>
      <c r="D21" s="358"/>
      <c r="E21" s="359"/>
      <c r="F21" s="6"/>
      <c r="G21" s="14"/>
    </row>
    <row r="22" spans="1:7">
      <c r="A22" s="16"/>
      <c r="B22" s="12"/>
      <c r="C22" s="6" t="s">
        <v>356</v>
      </c>
      <c r="D22" s="358">
        <f>SUM(D16:D21)</f>
        <v>322200</v>
      </c>
      <c r="E22" s="359"/>
      <c r="F22" s="18"/>
      <c r="G22" s="19"/>
    </row>
    <row r="23" spans="1:7">
      <c r="A23" s="16"/>
      <c r="B23" s="12"/>
      <c r="C23" s="6"/>
      <c r="D23" s="4"/>
      <c r="E23" s="5"/>
      <c r="F23" s="355" t="s">
        <v>357</v>
      </c>
      <c r="G23" s="357"/>
    </row>
    <row r="24" spans="1:7">
      <c r="A24" s="3" t="s">
        <v>358</v>
      </c>
      <c r="B24" s="12">
        <v>31</v>
      </c>
      <c r="C24" s="18"/>
      <c r="D24" s="6"/>
      <c r="E24" s="20"/>
      <c r="F24" s="6" t="s">
        <v>359</v>
      </c>
      <c r="G24" s="14">
        <f>G16</f>
        <v>66981.900000000009</v>
      </c>
    </row>
    <row r="25" spans="1:7">
      <c r="A25" s="3" t="s">
        <v>360</v>
      </c>
      <c r="B25" s="12">
        <v>25</v>
      </c>
      <c r="C25" s="18"/>
      <c r="D25" s="6" t="s">
        <v>361</v>
      </c>
      <c r="E25" s="21">
        <v>0</v>
      </c>
      <c r="F25" s="22" t="s">
        <v>362</v>
      </c>
      <c r="G25" s="14">
        <f>G24</f>
        <v>66981.900000000009</v>
      </c>
    </row>
    <row r="26" spans="1:7">
      <c r="A26" s="23" t="s">
        <v>363</v>
      </c>
      <c r="B26" s="24"/>
      <c r="C26" s="25"/>
      <c r="D26" s="25"/>
      <c r="E26" s="26"/>
      <c r="F26" s="27" t="s">
        <v>364</v>
      </c>
      <c r="G26" s="28">
        <f>G24+G25</f>
        <v>133963.80000000002</v>
      </c>
    </row>
    <row r="28" spans="1:7">
      <c r="A28" s="17" t="s">
        <v>365</v>
      </c>
      <c r="E28" s="17" t="s">
        <v>366</v>
      </c>
    </row>
    <row r="29" spans="1:7">
      <c r="A29" s="17"/>
      <c r="E29" s="17"/>
    </row>
    <row r="37" spans="1:7">
      <c r="A37" s="369" t="s">
        <v>336</v>
      </c>
      <c r="B37" s="370"/>
      <c r="C37" s="370"/>
      <c r="D37" s="370"/>
      <c r="E37" s="370"/>
      <c r="F37" s="370"/>
      <c r="G37" s="371"/>
    </row>
    <row r="38" spans="1:7">
      <c r="A38" s="372"/>
      <c r="B38" s="373"/>
      <c r="C38" s="373"/>
      <c r="D38" s="373"/>
      <c r="E38" s="373"/>
      <c r="F38" s="373"/>
      <c r="G38" s="374"/>
    </row>
    <row r="39" spans="1:7">
      <c r="A39" s="3" t="s">
        <v>7</v>
      </c>
      <c r="B39" s="29" t="s">
        <v>367</v>
      </c>
      <c r="C39"/>
      <c r="D39" s="6" t="s">
        <v>11</v>
      </c>
      <c r="E39" s="7">
        <v>43466</v>
      </c>
      <c r="F39" s="6" t="s">
        <v>15</v>
      </c>
      <c r="G39" s="8" t="s">
        <v>368</v>
      </c>
    </row>
    <row r="40" spans="1:7">
      <c r="A40" s="3" t="s">
        <v>8</v>
      </c>
      <c r="B40" s="345">
        <f>'[1]Employee Personal Details'!C8</f>
        <v>0</v>
      </c>
      <c r="C40" s="346"/>
      <c r="D40" s="6" t="s">
        <v>12</v>
      </c>
      <c r="E40" s="7">
        <v>43832</v>
      </c>
      <c r="F40" s="6" t="s">
        <v>19</v>
      </c>
      <c r="G40" s="9">
        <f>'[1]Employee Personal Details'!L8</f>
        <v>0</v>
      </c>
    </row>
    <row r="41" spans="1:7">
      <c r="A41" s="3" t="s">
        <v>312</v>
      </c>
      <c r="B41" s="360" t="s">
        <v>369</v>
      </c>
      <c r="C41" s="361"/>
      <c r="D41" s="6" t="s">
        <v>13</v>
      </c>
      <c r="E41" s="7">
        <f>'[1]Employee Personal Details'!H8</f>
        <v>0</v>
      </c>
      <c r="F41" s="6" t="s">
        <v>340</v>
      </c>
      <c r="G41" s="10"/>
    </row>
    <row r="42" spans="1:7">
      <c r="A42" s="3" t="s">
        <v>10</v>
      </c>
      <c r="B42" s="345" t="s">
        <v>73</v>
      </c>
      <c r="C42" s="347"/>
      <c r="D42" s="347"/>
      <c r="E42" s="346"/>
      <c r="F42" s="6" t="s">
        <v>342</v>
      </c>
      <c r="G42" s="11">
        <v>43831</v>
      </c>
    </row>
    <row r="43" spans="1:7">
      <c r="A43" s="3" t="s">
        <v>20</v>
      </c>
      <c r="B43" s="345">
        <f>'[1]Employee Personal Details'!M8</f>
        <v>0</v>
      </c>
      <c r="C43" s="347"/>
      <c r="D43" s="347"/>
      <c r="E43" s="346"/>
      <c r="F43" s="6" t="s">
        <v>14</v>
      </c>
      <c r="G43" s="8" t="s">
        <v>370</v>
      </c>
    </row>
    <row r="44" spans="1:7">
      <c r="A44" s="3" t="s">
        <v>343</v>
      </c>
      <c r="B44" s="345"/>
      <c r="C44" s="346"/>
      <c r="D44" s="345"/>
      <c r="E44" s="347"/>
      <c r="F44" s="348"/>
      <c r="G44" s="349"/>
    </row>
    <row r="45" spans="1:7">
      <c r="A45" s="350" t="s">
        <v>21</v>
      </c>
      <c r="B45" s="351"/>
      <c r="C45" s="351"/>
      <c r="D45" s="351"/>
      <c r="E45" s="351"/>
      <c r="F45" s="351"/>
      <c r="G45" s="352"/>
    </row>
    <row r="46" spans="1:7">
      <c r="A46" s="366"/>
      <c r="B46" s="367"/>
      <c r="C46" s="367"/>
      <c r="D46" s="367"/>
      <c r="E46" s="367"/>
      <c r="F46" s="367"/>
      <c r="G46" s="368"/>
    </row>
    <row r="47" spans="1:7">
      <c r="A47" s="366"/>
      <c r="B47" s="367"/>
      <c r="C47" s="367"/>
      <c r="D47" s="367"/>
      <c r="E47" s="367"/>
      <c r="F47" s="367"/>
      <c r="G47" s="368"/>
    </row>
    <row r="48" spans="1:7">
      <c r="A48" s="353" t="s">
        <v>344</v>
      </c>
      <c r="B48" s="354"/>
      <c r="C48" s="355" t="s">
        <v>349</v>
      </c>
      <c r="D48" s="356"/>
      <c r="E48" s="354"/>
      <c r="F48" s="355" t="s">
        <v>346</v>
      </c>
      <c r="G48" s="357"/>
    </row>
    <row r="49" spans="1:7">
      <c r="A49" s="3" t="s">
        <v>371</v>
      </c>
      <c r="B49" s="30">
        <v>479619</v>
      </c>
      <c r="C49" s="6" t="s">
        <v>348</v>
      </c>
      <c r="D49" s="358">
        <v>0</v>
      </c>
      <c r="E49" s="359"/>
      <c r="F49" s="13" t="s">
        <v>243</v>
      </c>
      <c r="G49" s="14">
        <f>B51*0.1</f>
        <v>47961.9</v>
      </c>
    </row>
    <row r="50" spans="1:7">
      <c r="A50" s="3" t="s">
        <v>349</v>
      </c>
      <c r="B50" s="12">
        <v>0</v>
      </c>
      <c r="C50" s="15" t="s">
        <v>350</v>
      </c>
      <c r="D50" s="358">
        <v>0</v>
      </c>
      <c r="E50" s="359"/>
      <c r="F50" s="6" t="s">
        <v>245</v>
      </c>
      <c r="G50" s="14">
        <v>31375.08</v>
      </c>
    </row>
    <row r="51" spans="1:7">
      <c r="A51" s="3" t="s">
        <v>351</v>
      </c>
      <c r="B51" s="12">
        <f>B49+B50</f>
        <v>479619</v>
      </c>
      <c r="C51" s="6" t="s">
        <v>352</v>
      </c>
      <c r="D51" s="358">
        <v>0</v>
      </c>
      <c r="E51" s="359"/>
      <c r="F51" s="6" t="s">
        <v>353</v>
      </c>
      <c r="G51" s="14"/>
    </row>
    <row r="52" spans="1:7">
      <c r="A52" s="3"/>
      <c r="B52" s="12"/>
      <c r="C52" s="6" t="s">
        <v>354</v>
      </c>
      <c r="D52" s="358">
        <v>0</v>
      </c>
      <c r="E52" s="359"/>
      <c r="F52" s="6" t="s">
        <v>355</v>
      </c>
      <c r="G52" s="14">
        <f>G49+G50+G51</f>
        <v>79336.98000000001</v>
      </c>
    </row>
    <row r="53" spans="1:7">
      <c r="A53" s="16"/>
      <c r="B53" s="12"/>
      <c r="C53" s="6"/>
      <c r="D53" s="358"/>
      <c r="E53" s="359"/>
      <c r="F53" s="6" t="s">
        <v>293</v>
      </c>
      <c r="G53" s="14">
        <f>B51-G52</f>
        <v>400282.02</v>
      </c>
    </row>
    <row r="54" spans="1:7">
      <c r="A54" s="16"/>
      <c r="B54" s="12"/>
      <c r="C54" s="17"/>
      <c r="D54" s="358"/>
      <c r="E54" s="359"/>
      <c r="F54" s="6"/>
      <c r="G54" s="14"/>
    </row>
    <row r="55" spans="1:7">
      <c r="A55" s="16"/>
      <c r="B55" s="12"/>
      <c r="C55" s="6" t="s">
        <v>356</v>
      </c>
      <c r="D55" s="358">
        <f>D52+D51+D50+D49</f>
        <v>0</v>
      </c>
      <c r="E55" s="359"/>
      <c r="F55" s="18"/>
      <c r="G55" s="19"/>
    </row>
    <row r="56" spans="1:7">
      <c r="A56" s="16"/>
      <c r="B56" s="12"/>
      <c r="C56" s="6"/>
      <c r="D56" s="4"/>
      <c r="E56" s="5"/>
      <c r="F56" s="355" t="s">
        <v>372</v>
      </c>
      <c r="G56" s="357"/>
    </row>
    <row r="57" spans="1:7">
      <c r="A57" s="3" t="s">
        <v>358</v>
      </c>
      <c r="B57" s="12">
        <v>31</v>
      </c>
      <c r="C57" s="18"/>
      <c r="D57" s="6"/>
      <c r="E57" s="20"/>
      <c r="F57" s="6" t="s">
        <v>359</v>
      </c>
      <c r="G57" s="14">
        <f>B51*0.1</f>
        <v>47961.9</v>
      </c>
    </row>
    <row r="58" spans="1:7">
      <c r="A58" s="3" t="s">
        <v>360</v>
      </c>
      <c r="B58" s="12">
        <v>25</v>
      </c>
      <c r="C58" s="18"/>
      <c r="D58" s="6" t="s">
        <v>361</v>
      </c>
      <c r="E58" s="21">
        <v>0</v>
      </c>
      <c r="F58" s="22" t="s">
        <v>362</v>
      </c>
      <c r="G58" s="14">
        <f>B51*0.1</f>
        <v>47961.9</v>
      </c>
    </row>
    <row r="59" spans="1:7">
      <c r="A59" s="23" t="s">
        <v>363</v>
      </c>
      <c r="B59" s="24"/>
      <c r="C59" s="25"/>
      <c r="D59" s="25"/>
      <c r="E59" s="26"/>
      <c r="F59" s="27" t="s">
        <v>364</v>
      </c>
      <c r="G59" s="14">
        <f>G57+G58</f>
        <v>95923.8</v>
      </c>
    </row>
    <row r="61" spans="1:7">
      <c r="A61" s="17" t="s">
        <v>365</v>
      </c>
      <c r="E61" s="17" t="s">
        <v>366</v>
      </c>
    </row>
    <row r="72" spans="1:7">
      <c r="A72" s="369" t="s">
        <v>336</v>
      </c>
      <c r="B72" s="370"/>
      <c r="C72" s="370"/>
      <c r="D72" s="370"/>
      <c r="E72" s="370"/>
      <c r="F72" s="370"/>
      <c r="G72" s="371"/>
    </row>
    <row r="73" spans="1:7">
      <c r="A73" s="372"/>
      <c r="B73" s="373"/>
      <c r="C73" s="373"/>
      <c r="D73" s="373"/>
      <c r="E73" s="373"/>
      <c r="F73" s="373"/>
      <c r="G73" s="374"/>
    </row>
    <row r="74" spans="1:7">
      <c r="A74" s="3" t="s">
        <v>7</v>
      </c>
      <c r="B74" s="362" t="s">
        <v>373</v>
      </c>
      <c r="C74" s="363"/>
      <c r="D74" s="6" t="s">
        <v>11</v>
      </c>
      <c r="E74" s="7">
        <v>43479</v>
      </c>
      <c r="F74" s="6" t="s">
        <v>15</v>
      </c>
      <c r="G74" s="8" t="s">
        <v>368</v>
      </c>
    </row>
    <row r="75" spans="1:7">
      <c r="A75" s="3" t="s">
        <v>8</v>
      </c>
      <c r="B75" s="345"/>
      <c r="C75" s="346"/>
      <c r="D75" s="6" t="s">
        <v>12</v>
      </c>
      <c r="E75" s="7">
        <v>43861</v>
      </c>
      <c r="F75" s="6" t="s">
        <v>19</v>
      </c>
      <c r="G75" s="9"/>
    </row>
    <row r="76" spans="1:7">
      <c r="A76" s="3" t="s">
        <v>312</v>
      </c>
      <c r="B76" s="345" t="s">
        <v>374</v>
      </c>
      <c r="C76" s="346"/>
      <c r="D76" s="6" t="s">
        <v>13</v>
      </c>
      <c r="E76" s="7">
        <v>0</v>
      </c>
      <c r="F76" s="6" t="s">
        <v>340</v>
      </c>
      <c r="G76" s="10"/>
    </row>
    <row r="77" spans="1:7">
      <c r="A77" s="3" t="s">
        <v>10</v>
      </c>
      <c r="B77" s="345" t="s">
        <v>52</v>
      </c>
      <c r="C77" s="347"/>
      <c r="D77" s="347"/>
      <c r="E77" s="346"/>
      <c r="F77" s="6" t="s">
        <v>342</v>
      </c>
      <c r="G77" s="11">
        <v>43831</v>
      </c>
    </row>
    <row r="78" spans="1:7">
      <c r="A78" s="3" t="s">
        <v>20</v>
      </c>
      <c r="B78" s="345"/>
      <c r="C78" s="347"/>
      <c r="D78" s="347"/>
      <c r="E78" s="346"/>
      <c r="F78" s="6" t="s">
        <v>14</v>
      </c>
      <c r="G78" s="8" t="s">
        <v>375</v>
      </c>
    </row>
    <row r="79" spans="1:7">
      <c r="A79" s="3" t="s">
        <v>343</v>
      </c>
      <c r="B79" s="345"/>
      <c r="C79" s="346"/>
      <c r="D79" s="345"/>
      <c r="E79" s="347"/>
      <c r="F79" s="348"/>
      <c r="G79" s="349"/>
    </row>
    <row r="80" spans="1:7">
      <c r="A80" s="350" t="s">
        <v>21</v>
      </c>
      <c r="B80" s="351"/>
      <c r="C80" s="351"/>
      <c r="D80" s="351"/>
      <c r="E80" s="351"/>
      <c r="F80" s="351"/>
      <c r="G80" s="352"/>
    </row>
    <row r="81" spans="1:7">
      <c r="A81" s="366"/>
      <c r="B81" s="367"/>
      <c r="C81" s="367"/>
      <c r="D81" s="367"/>
      <c r="E81" s="367"/>
      <c r="F81" s="367"/>
      <c r="G81" s="368"/>
    </row>
    <row r="82" spans="1:7">
      <c r="A82" s="366"/>
      <c r="B82" s="367"/>
      <c r="C82" s="367"/>
      <c r="D82" s="367"/>
      <c r="E82" s="367"/>
      <c r="F82" s="367"/>
      <c r="G82" s="368"/>
    </row>
    <row r="83" spans="1:7">
      <c r="A83" s="353" t="s">
        <v>344</v>
      </c>
      <c r="B83" s="354"/>
      <c r="C83" s="355" t="s">
        <v>349</v>
      </c>
      <c r="D83" s="356"/>
      <c r="E83" s="354"/>
      <c r="F83" s="355" t="s">
        <v>346</v>
      </c>
      <c r="G83" s="357"/>
    </row>
    <row r="84" spans="1:7">
      <c r="A84" s="3" t="s">
        <v>376</v>
      </c>
      <c r="B84" s="12">
        <v>225519</v>
      </c>
      <c r="C84" s="6" t="s">
        <v>348</v>
      </c>
      <c r="D84" s="358">
        <v>0</v>
      </c>
      <c r="E84" s="359"/>
      <c r="F84" s="13" t="s">
        <v>243</v>
      </c>
      <c r="G84" s="14">
        <f>B86*0.1</f>
        <v>22551.9</v>
      </c>
    </row>
    <row r="85" spans="1:7">
      <c r="A85" s="3" t="s">
        <v>349</v>
      </c>
      <c r="B85" s="12">
        <f>D84+D85+D86+D87</f>
        <v>0</v>
      </c>
      <c r="C85" s="15" t="s">
        <v>350</v>
      </c>
      <c r="D85" s="358">
        <v>0</v>
      </c>
      <c r="E85" s="359"/>
      <c r="F85" s="6" t="s">
        <v>245</v>
      </c>
      <c r="G85" s="14">
        <v>2967</v>
      </c>
    </row>
    <row r="86" spans="1:7">
      <c r="A86" s="3" t="s">
        <v>351</v>
      </c>
      <c r="B86" s="12">
        <f>B84+B85</f>
        <v>225519</v>
      </c>
      <c r="C86" s="6" t="s">
        <v>352</v>
      </c>
      <c r="D86" s="358">
        <v>0</v>
      </c>
      <c r="E86" s="359"/>
      <c r="F86" s="6" t="s">
        <v>353</v>
      </c>
      <c r="G86" s="14">
        <v>30000</v>
      </c>
    </row>
    <row r="87" spans="1:7">
      <c r="A87" s="3"/>
      <c r="B87" s="12"/>
      <c r="C87" s="6" t="s">
        <v>354</v>
      </c>
      <c r="D87" s="358"/>
      <c r="E87" s="359"/>
      <c r="F87" s="6" t="s">
        <v>355</v>
      </c>
      <c r="G87" s="14">
        <f>G84+G85+G86</f>
        <v>55518.9</v>
      </c>
    </row>
    <row r="88" spans="1:7">
      <c r="A88" s="16"/>
      <c r="B88" s="12"/>
      <c r="C88" s="6"/>
      <c r="D88" s="358"/>
      <c r="E88" s="359"/>
      <c r="F88" s="6" t="s">
        <v>293</v>
      </c>
      <c r="G88" s="14">
        <f>B86-G87</f>
        <v>170000.1</v>
      </c>
    </row>
    <row r="89" spans="1:7">
      <c r="A89" s="16"/>
      <c r="B89" s="12"/>
      <c r="C89" s="17"/>
      <c r="D89" s="358"/>
      <c r="E89" s="359"/>
      <c r="F89" s="6"/>
      <c r="G89" s="14"/>
    </row>
    <row r="90" spans="1:7">
      <c r="A90" s="16"/>
      <c r="B90" s="12"/>
      <c r="C90" s="6" t="s">
        <v>377</v>
      </c>
      <c r="D90" s="358">
        <f>D84+D85+D86</f>
        <v>0</v>
      </c>
      <c r="E90" s="359"/>
      <c r="F90" s="18"/>
      <c r="G90" s="19"/>
    </row>
    <row r="91" spans="1:7">
      <c r="A91" s="16"/>
      <c r="B91" s="12"/>
      <c r="C91" s="6"/>
      <c r="D91" s="4"/>
      <c r="E91" s="5"/>
      <c r="F91" s="355" t="s">
        <v>372</v>
      </c>
      <c r="G91" s="357"/>
    </row>
    <row r="92" spans="1:7">
      <c r="A92" s="3" t="s">
        <v>358</v>
      </c>
      <c r="B92" s="12">
        <v>31</v>
      </c>
      <c r="C92" s="18"/>
      <c r="D92" s="6"/>
      <c r="E92" s="20"/>
      <c r="F92" s="6" t="s">
        <v>359</v>
      </c>
      <c r="G92" s="14">
        <f>G84</f>
        <v>22551.9</v>
      </c>
    </row>
    <row r="93" spans="1:7">
      <c r="A93" s="3" t="s">
        <v>360</v>
      </c>
      <c r="B93" s="12">
        <v>25</v>
      </c>
      <c r="C93" s="18"/>
      <c r="D93" s="6" t="s">
        <v>361</v>
      </c>
      <c r="E93" s="21">
        <v>0</v>
      </c>
      <c r="F93" s="22" t="s">
        <v>362</v>
      </c>
      <c r="G93" s="31">
        <f>B86*0.1</f>
        <v>22551.9</v>
      </c>
    </row>
    <row r="94" spans="1:7">
      <c r="A94" s="23" t="s">
        <v>363</v>
      </c>
      <c r="B94" s="24"/>
      <c r="C94" s="25"/>
      <c r="D94" s="25"/>
      <c r="E94" s="26"/>
      <c r="F94" s="27" t="s">
        <v>364</v>
      </c>
      <c r="G94" s="28">
        <f>G92+G93</f>
        <v>45103.8</v>
      </c>
    </row>
    <row r="96" spans="1:7">
      <c r="A96" s="17" t="s">
        <v>365</v>
      </c>
      <c r="E96" s="17" t="s">
        <v>366</v>
      </c>
    </row>
    <row r="105" spans="1:7">
      <c r="A105" s="369" t="s">
        <v>336</v>
      </c>
      <c r="B105" s="370"/>
      <c r="C105" s="370"/>
      <c r="D105" s="370"/>
      <c r="E105" s="370"/>
      <c r="F105" s="370"/>
      <c r="G105" s="371"/>
    </row>
    <row r="106" spans="1:7">
      <c r="A106" s="372"/>
      <c r="B106" s="373"/>
      <c r="C106" s="373"/>
      <c r="D106" s="373"/>
      <c r="E106" s="373"/>
      <c r="F106" s="373"/>
      <c r="G106" s="374"/>
    </row>
    <row r="107" spans="1:7">
      <c r="A107" s="3" t="s">
        <v>7</v>
      </c>
      <c r="B107" s="362" t="s">
        <v>378</v>
      </c>
      <c r="C107" s="363"/>
      <c r="D107" s="6" t="s">
        <v>11</v>
      </c>
      <c r="E107" s="7">
        <v>43466</v>
      </c>
      <c r="F107" s="6" t="s">
        <v>15</v>
      </c>
      <c r="G107" s="8" t="s">
        <v>368</v>
      </c>
    </row>
    <row r="108" spans="1:7">
      <c r="A108" s="3" t="s">
        <v>8</v>
      </c>
      <c r="B108" s="345"/>
      <c r="C108" s="346"/>
      <c r="D108" s="6" t="s">
        <v>12</v>
      </c>
      <c r="E108" s="7">
        <v>43829</v>
      </c>
      <c r="F108" s="6" t="s">
        <v>19</v>
      </c>
      <c r="G108" s="9"/>
    </row>
    <row r="109" spans="1:7">
      <c r="A109" s="3" t="s">
        <v>312</v>
      </c>
      <c r="B109" s="345" t="s">
        <v>379</v>
      </c>
      <c r="C109" s="346"/>
      <c r="D109" s="6" t="s">
        <v>13</v>
      </c>
      <c r="E109" s="32">
        <f>'[1]Employee Personal Details'!H14</f>
        <v>0</v>
      </c>
      <c r="F109" s="6" t="s">
        <v>340</v>
      </c>
      <c r="G109" s="10"/>
    </row>
    <row r="110" spans="1:7">
      <c r="A110" s="3" t="s">
        <v>10</v>
      </c>
      <c r="B110" s="345" t="s">
        <v>380</v>
      </c>
      <c r="C110" s="347"/>
      <c r="D110" s="347"/>
      <c r="E110" s="346"/>
      <c r="F110" s="6" t="s">
        <v>342</v>
      </c>
      <c r="G110" s="11">
        <v>43831</v>
      </c>
    </row>
    <row r="111" spans="1:7">
      <c r="A111" s="3" t="s">
        <v>20</v>
      </c>
      <c r="B111" s="345"/>
      <c r="C111" s="347"/>
      <c r="D111" s="347"/>
      <c r="E111" s="346"/>
      <c r="F111" s="6" t="s">
        <v>14</v>
      </c>
      <c r="G111" s="8" t="s">
        <v>370</v>
      </c>
    </row>
    <row r="112" spans="1:7">
      <c r="A112" s="3" t="s">
        <v>343</v>
      </c>
      <c r="B112" s="345"/>
      <c r="C112" s="346"/>
      <c r="D112" s="345"/>
      <c r="E112" s="347"/>
      <c r="F112" s="348"/>
      <c r="G112" s="349"/>
    </row>
    <row r="113" spans="1:7">
      <c r="A113" s="350" t="s">
        <v>21</v>
      </c>
      <c r="B113" s="351"/>
      <c r="C113" s="351"/>
      <c r="D113" s="351"/>
      <c r="E113" s="351"/>
      <c r="F113" s="351"/>
      <c r="G113" s="352"/>
    </row>
    <row r="114" spans="1:7">
      <c r="A114" s="366"/>
      <c r="B114" s="367"/>
      <c r="C114" s="367"/>
      <c r="D114" s="367"/>
      <c r="E114" s="367"/>
      <c r="F114" s="367"/>
      <c r="G114" s="368"/>
    </row>
    <row r="115" spans="1:7">
      <c r="A115" s="366"/>
      <c r="B115" s="367"/>
      <c r="C115" s="367"/>
      <c r="D115" s="367"/>
      <c r="E115" s="367"/>
      <c r="F115" s="367"/>
      <c r="G115" s="368"/>
    </row>
    <row r="116" spans="1:7">
      <c r="A116" s="353" t="s">
        <v>344</v>
      </c>
      <c r="B116" s="354"/>
      <c r="C116" s="355" t="s">
        <v>349</v>
      </c>
      <c r="D116" s="356"/>
      <c r="E116" s="354"/>
      <c r="F116" s="355" t="s">
        <v>346</v>
      </c>
      <c r="G116" s="357"/>
    </row>
    <row r="117" spans="1:7">
      <c r="A117" s="3" t="s">
        <v>376</v>
      </c>
      <c r="B117" s="12">
        <v>100000</v>
      </c>
      <c r="C117" s="6" t="s">
        <v>348</v>
      </c>
      <c r="D117" s="358">
        <v>0</v>
      </c>
      <c r="E117" s="359"/>
      <c r="F117" s="13" t="s">
        <v>243</v>
      </c>
      <c r="G117" s="14">
        <v>0</v>
      </c>
    </row>
    <row r="118" spans="1:7">
      <c r="A118" s="3" t="s">
        <v>349</v>
      </c>
      <c r="B118" s="12">
        <f>D117+D118+D119+D120</f>
        <v>0</v>
      </c>
      <c r="C118" s="15" t="s">
        <v>350</v>
      </c>
      <c r="D118" s="358">
        <v>0</v>
      </c>
      <c r="E118" s="359"/>
      <c r="F118" s="6" t="s">
        <v>245</v>
      </c>
      <c r="G118" s="14">
        <v>0</v>
      </c>
    </row>
    <row r="119" spans="1:7">
      <c r="A119" s="3" t="s">
        <v>351</v>
      </c>
      <c r="B119" s="12">
        <f>B117+B118</f>
        <v>100000</v>
      </c>
      <c r="C119" s="6" t="s">
        <v>352</v>
      </c>
      <c r="D119" s="358">
        <v>0</v>
      </c>
      <c r="E119" s="359"/>
      <c r="F119" s="6" t="s">
        <v>353</v>
      </c>
      <c r="G119" s="14"/>
    </row>
    <row r="120" spans="1:7">
      <c r="A120" s="3"/>
      <c r="B120" s="12"/>
      <c r="C120" s="6" t="s">
        <v>354</v>
      </c>
      <c r="D120" s="358">
        <v>0</v>
      </c>
      <c r="E120" s="359"/>
      <c r="F120" s="6" t="s">
        <v>355</v>
      </c>
      <c r="G120" s="14">
        <f>G117+G118+G119</f>
        <v>0</v>
      </c>
    </row>
    <row r="121" spans="1:7">
      <c r="A121" s="16"/>
      <c r="B121" s="12"/>
      <c r="C121" s="6"/>
      <c r="D121" s="358"/>
      <c r="E121" s="359"/>
      <c r="F121" s="6" t="s">
        <v>293</v>
      </c>
      <c r="G121" s="14">
        <f>B119-G120</f>
        <v>100000</v>
      </c>
    </row>
    <row r="122" spans="1:7">
      <c r="A122" s="16"/>
      <c r="B122" s="12"/>
      <c r="C122" s="17"/>
      <c r="D122" s="358"/>
      <c r="E122" s="359"/>
      <c r="F122" s="6"/>
      <c r="G122" s="14"/>
    </row>
    <row r="123" spans="1:7">
      <c r="A123" s="16"/>
      <c r="B123" s="12"/>
      <c r="C123" s="6" t="s">
        <v>377</v>
      </c>
      <c r="D123" s="358">
        <f>D117+D118+D119</f>
        <v>0</v>
      </c>
      <c r="E123" s="359"/>
      <c r="F123" s="18"/>
      <c r="G123" s="19"/>
    </row>
    <row r="124" spans="1:7">
      <c r="A124" s="16"/>
      <c r="B124" s="12"/>
      <c r="C124" s="6"/>
      <c r="D124" s="4"/>
      <c r="E124" s="5"/>
      <c r="F124" s="355" t="s">
        <v>372</v>
      </c>
      <c r="G124" s="357"/>
    </row>
    <row r="125" spans="1:7">
      <c r="A125" s="3" t="s">
        <v>358</v>
      </c>
      <c r="B125" s="12">
        <v>31</v>
      </c>
      <c r="C125" s="18"/>
      <c r="D125" s="6"/>
      <c r="E125" s="20"/>
      <c r="F125" s="6" t="s">
        <v>359</v>
      </c>
      <c r="G125" s="14">
        <f>B119*0.1</f>
        <v>10000</v>
      </c>
    </row>
    <row r="126" spans="1:7">
      <c r="A126" s="3" t="s">
        <v>360</v>
      </c>
      <c r="B126" s="12">
        <v>25</v>
      </c>
      <c r="C126" s="18"/>
      <c r="D126" s="6" t="s">
        <v>361</v>
      </c>
      <c r="E126" s="21">
        <v>0</v>
      </c>
      <c r="F126" s="22" t="s">
        <v>362</v>
      </c>
      <c r="G126" s="31">
        <f>B119*0.1</f>
        <v>10000</v>
      </c>
    </row>
    <row r="127" spans="1:7">
      <c r="A127" s="23" t="s">
        <v>363</v>
      </c>
      <c r="B127" s="24"/>
      <c r="C127" s="25"/>
      <c r="D127" s="25"/>
      <c r="E127" s="26"/>
      <c r="F127" s="27" t="s">
        <v>364</v>
      </c>
      <c r="G127" s="28">
        <f>G125+G126</f>
        <v>20000</v>
      </c>
    </row>
    <row r="129" spans="1:7">
      <c r="A129" s="17" t="s">
        <v>365</v>
      </c>
      <c r="E129" s="17" t="s">
        <v>366</v>
      </c>
    </row>
    <row r="138" spans="1:7">
      <c r="A138" s="369" t="s">
        <v>336</v>
      </c>
      <c r="B138" s="370"/>
      <c r="C138" s="370"/>
      <c r="D138" s="370"/>
      <c r="E138" s="370"/>
      <c r="F138" s="370"/>
      <c r="G138" s="371"/>
    </row>
    <row r="139" spans="1:7">
      <c r="A139" s="372"/>
      <c r="B139" s="373"/>
      <c r="C139" s="373"/>
      <c r="D139" s="373"/>
      <c r="E139" s="373"/>
      <c r="F139" s="373"/>
      <c r="G139" s="374"/>
    </row>
    <row r="140" spans="1:7">
      <c r="A140" s="3" t="s">
        <v>7</v>
      </c>
      <c r="B140" s="362" t="s">
        <v>381</v>
      </c>
      <c r="C140" s="363"/>
      <c r="D140" s="6" t="s">
        <v>11</v>
      </c>
      <c r="E140" s="7">
        <v>43739</v>
      </c>
      <c r="F140" s="6" t="s">
        <v>15</v>
      </c>
      <c r="G140" s="8" t="s">
        <v>368</v>
      </c>
    </row>
    <row r="141" spans="1:7">
      <c r="A141" s="3" t="s">
        <v>8</v>
      </c>
      <c r="B141" s="345"/>
      <c r="C141" s="346"/>
      <c r="D141" s="6" t="s">
        <v>12</v>
      </c>
      <c r="E141" s="7">
        <v>44104</v>
      </c>
      <c r="F141" s="6" t="s">
        <v>19</v>
      </c>
      <c r="G141" s="9"/>
    </row>
    <row r="142" spans="1:7">
      <c r="A142" s="3" t="s">
        <v>312</v>
      </c>
      <c r="B142" s="345" t="s">
        <v>382</v>
      </c>
      <c r="C142" s="346"/>
      <c r="D142" s="6" t="s">
        <v>13</v>
      </c>
      <c r="E142" s="32">
        <f>'[1]Employee Personal Details'!H50</f>
        <v>0</v>
      </c>
      <c r="F142" s="6" t="s">
        <v>340</v>
      </c>
      <c r="G142" s="10"/>
    </row>
    <row r="143" spans="1:7">
      <c r="A143" s="3" t="s">
        <v>10</v>
      </c>
      <c r="B143" s="345" t="s">
        <v>52</v>
      </c>
      <c r="C143" s="347"/>
      <c r="D143" s="347"/>
      <c r="E143" s="346"/>
      <c r="F143" s="6" t="s">
        <v>342</v>
      </c>
      <c r="G143" s="11">
        <v>43831</v>
      </c>
    </row>
    <row r="144" spans="1:7">
      <c r="A144" s="3" t="s">
        <v>20</v>
      </c>
      <c r="B144" s="345"/>
      <c r="C144" s="347"/>
      <c r="D144" s="347"/>
      <c r="E144" s="346"/>
      <c r="F144" s="6" t="s">
        <v>14</v>
      </c>
      <c r="G144" s="8" t="s">
        <v>375</v>
      </c>
    </row>
    <row r="145" spans="1:7">
      <c r="A145" s="3" t="s">
        <v>343</v>
      </c>
      <c r="B145" s="345"/>
      <c r="C145" s="346"/>
      <c r="D145" s="345"/>
      <c r="E145" s="347"/>
      <c r="F145" s="348"/>
      <c r="G145" s="349"/>
    </row>
    <row r="146" spans="1:7">
      <c r="A146" s="350" t="s">
        <v>21</v>
      </c>
      <c r="B146" s="351"/>
      <c r="C146" s="351"/>
      <c r="D146" s="351"/>
      <c r="E146" s="351"/>
      <c r="F146" s="351"/>
      <c r="G146" s="352"/>
    </row>
    <row r="147" spans="1:7">
      <c r="A147" s="366"/>
      <c r="B147" s="367"/>
      <c r="C147" s="367"/>
      <c r="D147" s="367"/>
      <c r="E147" s="367"/>
      <c r="F147" s="367"/>
      <c r="G147" s="368"/>
    </row>
    <row r="148" spans="1:7">
      <c r="A148" s="366"/>
      <c r="B148" s="367"/>
      <c r="C148" s="367"/>
      <c r="D148" s="367"/>
      <c r="E148" s="367"/>
      <c r="F148" s="367"/>
      <c r="G148" s="368"/>
    </row>
    <row r="149" spans="1:7">
      <c r="A149" s="353" t="s">
        <v>344</v>
      </c>
      <c r="B149" s="354"/>
      <c r="C149" s="355" t="s">
        <v>349</v>
      </c>
      <c r="D149" s="356"/>
      <c r="E149" s="354"/>
      <c r="F149" s="355" t="s">
        <v>346</v>
      </c>
      <c r="G149" s="357"/>
    </row>
    <row r="150" spans="1:7">
      <c r="A150" s="3" t="s">
        <v>376</v>
      </c>
      <c r="B150" s="12">
        <v>479306</v>
      </c>
      <c r="C150" s="6" t="s">
        <v>348</v>
      </c>
      <c r="D150" s="358">
        <v>0</v>
      </c>
      <c r="E150" s="359"/>
      <c r="F150" s="13" t="s">
        <v>243</v>
      </c>
      <c r="G150" s="14">
        <f>B152*0.1</f>
        <v>47930.600000000006</v>
      </c>
    </row>
    <row r="151" spans="1:7">
      <c r="A151" s="3" t="s">
        <v>349</v>
      </c>
      <c r="B151" s="12">
        <f>D150+D151+D152+D153</f>
        <v>0</v>
      </c>
      <c r="C151" s="15" t="s">
        <v>350</v>
      </c>
      <c r="D151" s="358">
        <v>0</v>
      </c>
      <c r="E151" s="359"/>
      <c r="F151" s="6" t="s">
        <v>245</v>
      </c>
      <c r="G151" s="14">
        <v>31375.08</v>
      </c>
    </row>
    <row r="152" spans="1:7">
      <c r="A152" s="3" t="s">
        <v>351</v>
      </c>
      <c r="B152" s="12">
        <f>B150+B151</f>
        <v>479306</v>
      </c>
      <c r="C152" s="6" t="s">
        <v>352</v>
      </c>
      <c r="D152" s="358">
        <v>0</v>
      </c>
      <c r="E152" s="359"/>
      <c r="F152" s="6" t="s">
        <v>353</v>
      </c>
      <c r="G152" s="33">
        <v>100000</v>
      </c>
    </row>
    <row r="153" spans="1:7">
      <c r="A153" s="3"/>
      <c r="B153" s="12"/>
      <c r="C153" s="6" t="s">
        <v>354</v>
      </c>
      <c r="D153" s="358">
        <v>0</v>
      </c>
      <c r="E153" s="359"/>
      <c r="F153" s="6" t="s">
        <v>355</v>
      </c>
      <c r="G153" s="14">
        <f>G150+G151+G152</f>
        <v>179305.68</v>
      </c>
    </row>
    <row r="154" spans="1:7">
      <c r="A154" s="16"/>
      <c r="B154" s="12"/>
      <c r="C154" s="6"/>
      <c r="D154" s="358"/>
      <c r="E154" s="359"/>
      <c r="F154" s="6" t="s">
        <v>293</v>
      </c>
      <c r="G154" s="14">
        <f>B152-G153</f>
        <v>300000.32</v>
      </c>
    </row>
    <row r="155" spans="1:7">
      <c r="A155" s="16"/>
      <c r="B155" s="12"/>
      <c r="C155" s="17"/>
      <c r="D155" s="358"/>
      <c r="E155" s="359"/>
      <c r="F155" s="6"/>
      <c r="G155" s="14"/>
    </row>
    <row r="156" spans="1:7">
      <c r="A156" s="16"/>
      <c r="B156" s="12"/>
      <c r="C156" s="6" t="s">
        <v>377</v>
      </c>
      <c r="D156" s="358">
        <f>D150+D151+D152+D153</f>
        <v>0</v>
      </c>
      <c r="E156" s="359"/>
      <c r="F156" s="18"/>
      <c r="G156" s="19"/>
    </row>
    <row r="157" spans="1:7">
      <c r="A157" s="16"/>
      <c r="B157" s="12"/>
      <c r="C157" s="6"/>
      <c r="D157" s="4"/>
      <c r="E157" s="5"/>
      <c r="F157" s="355" t="s">
        <v>372</v>
      </c>
      <c r="G157" s="357"/>
    </row>
    <row r="158" spans="1:7">
      <c r="A158" s="3" t="s">
        <v>358</v>
      </c>
      <c r="B158" s="12">
        <v>31</v>
      </c>
      <c r="C158" s="18"/>
      <c r="D158" s="6"/>
      <c r="E158" s="20"/>
      <c r="F158" s="6" t="s">
        <v>359</v>
      </c>
      <c r="G158" s="14">
        <f>G150</f>
        <v>47930.600000000006</v>
      </c>
    </row>
    <row r="159" spans="1:7">
      <c r="A159" s="3" t="s">
        <v>360</v>
      </c>
      <c r="B159" s="12">
        <v>25</v>
      </c>
      <c r="C159" s="18"/>
      <c r="D159" s="6" t="s">
        <v>361</v>
      </c>
      <c r="E159" s="21">
        <v>0</v>
      </c>
      <c r="F159" s="22" t="s">
        <v>362</v>
      </c>
      <c r="G159" s="31">
        <f>B152*0.1</f>
        <v>47930.600000000006</v>
      </c>
    </row>
    <row r="160" spans="1:7">
      <c r="A160" s="23" t="s">
        <v>363</v>
      </c>
      <c r="B160" s="24"/>
      <c r="C160" s="25"/>
      <c r="D160" s="25"/>
      <c r="E160" s="26"/>
      <c r="F160" s="27" t="s">
        <v>364</v>
      </c>
      <c r="G160" s="28">
        <f>G158+G159</f>
        <v>95861.200000000012</v>
      </c>
    </row>
    <row r="162" spans="1:7">
      <c r="A162" s="17" t="s">
        <v>365</v>
      </c>
      <c r="E162" s="17" t="s">
        <v>366</v>
      </c>
    </row>
    <row r="173" spans="1:7">
      <c r="A173" s="369" t="s">
        <v>336</v>
      </c>
      <c r="B173" s="370"/>
      <c r="C173" s="370"/>
      <c r="D173" s="370"/>
      <c r="E173" s="370"/>
      <c r="F173" s="370"/>
      <c r="G173" s="371"/>
    </row>
    <row r="174" spans="1:7">
      <c r="A174" s="372"/>
      <c r="B174" s="373"/>
      <c r="C174" s="373"/>
      <c r="D174" s="373"/>
      <c r="E174" s="373"/>
      <c r="F174" s="373"/>
      <c r="G174" s="374"/>
    </row>
    <row r="175" spans="1:7">
      <c r="A175" s="3" t="s">
        <v>7</v>
      </c>
      <c r="B175" s="362" t="s">
        <v>383</v>
      </c>
      <c r="C175" s="363"/>
      <c r="D175" s="6" t="s">
        <v>11</v>
      </c>
      <c r="E175" s="7">
        <v>43739</v>
      </c>
      <c r="F175" s="6" t="s">
        <v>15</v>
      </c>
      <c r="G175" s="8" t="s">
        <v>368</v>
      </c>
    </row>
    <row r="176" spans="1:7">
      <c r="A176" s="3" t="s">
        <v>8</v>
      </c>
      <c r="B176" s="345"/>
      <c r="C176" s="346"/>
      <c r="D176" s="6" t="s">
        <v>12</v>
      </c>
      <c r="E176" s="7">
        <v>44134</v>
      </c>
      <c r="F176" s="6" t="s">
        <v>19</v>
      </c>
      <c r="G176" s="9"/>
    </row>
    <row r="177" spans="1:7">
      <c r="A177" s="3" t="s">
        <v>312</v>
      </c>
      <c r="B177" s="345" t="s">
        <v>369</v>
      </c>
      <c r="C177" s="346"/>
      <c r="D177" s="6" t="s">
        <v>13</v>
      </c>
      <c r="E177" s="32">
        <f>'[1]Employee Personal Details'!H121</f>
        <v>0</v>
      </c>
      <c r="F177" s="6" t="s">
        <v>340</v>
      </c>
      <c r="G177" s="10"/>
    </row>
    <row r="178" spans="1:7">
      <c r="A178" s="3" t="s">
        <v>10</v>
      </c>
      <c r="B178" s="345" t="s">
        <v>73</v>
      </c>
      <c r="C178" s="347"/>
      <c r="D178" s="347"/>
      <c r="E178" s="346"/>
      <c r="F178" s="6" t="s">
        <v>342</v>
      </c>
      <c r="G178" s="11">
        <v>43831</v>
      </c>
    </row>
    <row r="179" spans="1:7">
      <c r="A179" s="3" t="s">
        <v>20</v>
      </c>
      <c r="B179" s="345"/>
      <c r="C179" s="347"/>
      <c r="D179" s="347"/>
      <c r="E179" s="346"/>
      <c r="F179" s="6" t="s">
        <v>14</v>
      </c>
      <c r="G179" s="8" t="s">
        <v>375</v>
      </c>
    </row>
    <row r="180" spans="1:7">
      <c r="A180" s="3" t="s">
        <v>343</v>
      </c>
      <c r="B180" s="345"/>
      <c r="C180" s="346"/>
      <c r="D180" s="345"/>
      <c r="E180" s="347"/>
      <c r="F180" s="348"/>
      <c r="G180" s="349"/>
    </row>
    <row r="181" spans="1:7">
      <c r="A181" s="350" t="s">
        <v>21</v>
      </c>
      <c r="B181" s="351"/>
      <c r="C181" s="351"/>
      <c r="D181" s="351"/>
      <c r="E181" s="351"/>
      <c r="F181" s="351"/>
      <c r="G181" s="352"/>
    </row>
    <row r="182" spans="1:7">
      <c r="A182" s="366"/>
      <c r="B182" s="367"/>
      <c r="C182" s="367"/>
      <c r="D182" s="367"/>
      <c r="E182" s="367"/>
      <c r="F182" s="367"/>
      <c r="G182" s="368"/>
    </row>
    <row r="183" spans="1:7">
      <c r="A183" s="366"/>
      <c r="B183" s="367"/>
      <c r="C183" s="367"/>
      <c r="D183" s="367"/>
      <c r="E183" s="367"/>
      <c r="F183" s="367"/>
      <c r="G183" s="368"/>
    </row>
    <row r="184" spans="1:7">
      <c r="A184" s="353" t="s">
        <v>344</v>
      </c>
      <c r="B184" s="354"/>
      <c r="C184" s="355" t="s">
        <v>349</v>
      </c>
      <c r="D184" s="356"/>
      <c r="E184" s="354"/>
      <c r="F184" s="355" t="s">
        <v>346</v>
      </c>
      <c r="G184" s="357"/>
    </row>
    <row r="185" spans="1:7">
      <c r="A185" s="3" t="s">
        <v>376</v>
      </c>
      <c r="B185" s="12">
        <v>347619</v>
      </c>
      <c r="C185" s="6" t="s">
        <v>348</v>
      </c>
      <c r="D185" s="358">
        <v>0</v>
      </c>
      <c r="E185" s="359"/>
      <c r="F185" s="13" t="s">
        <v>243</v>
      </c>
      <c r="G185" s="14">
        <f>B187*0.1</f>
        <v>34761.9</v>
      </c>
    </row>
    <row r="186" spans="1:7">
      <c r="A186" s="3" t="s">
        <v>349</v>
      </c>
      <c r="B186" s="12">
        <f>D185+D186+D187+D188</f>
        <v>0</v>
      </c>
      <c r="C186" s="15" t="s">
        <v>350</v>
      </c>
      <c r="D186" s="358">
        <v>0</v>
      </c>
      <c r="E186" s="359"/>
      <c r="F186" s="6" t="s">
        <v>245</v>
      </c>
      <c r="G186" s="34">
        <v>12857.14</v>
      </c>
    </row>
    <row r="187" spans="1:7">
      <c r="A187" s="3" t="s">
        <v>351</v>
      </c>
      <c r="B187" s="12">
        <f>B185+B186</f>
        <v>347619</v>
      </c>
      <c r="C187" s="6" t="s">
        <v>352</v>
      </c>
      <c r="D187" s="358">
        <v>0</v>
      </c>
      <c r="E187" s="359"/>
      <c r="F187" s="6" t="s">
        <v>353</v>
      </c>
      <c r="G187" s="14">
        <v>0</v>
      </c>
    </row>
    <row r="188" spans="1:7">
      <c r="A188" s="3"/>
      <c r="B188" s="12"/>
      <c r="C188" s="6" t="s">
        <v>354</v>
      </c>
      <c r="D188" s="358">
        <v>0</v>
      </c>
      <c r="E188" s="359"/>
      <c r="F188" s="6" t="s">
        <v>355</v>
      </c>
      <c r="G188" s="14">
        <f>G185+G186+G187</f>
        <v>47619.040000000001</v>
      </c>
    </row>
    <row r="189" spans="1:7">
      <c r="A189" s="16"/>
      <c r="B189" s="12"/>
      <c r="C189" s="6"/>
      <c r="D189" s="358"/>
      <c r="E189" s="359"/>
      <c r="F189" s="6" t="s">
        <v>293</v>
      </c>
      <c r="G189" s="14">
        <f>B187-G188</f>
        <v>299999.96000000002</v>
      </c>
    </row>
    <row r="190" spans="1:7">
      <c r="A190" s="16"/>
      <c r="B190" s="12"/>
      <c r="C190" s="17"/>
      <c r="D190" s="358"/>
      <c r="E190" s="359"/>
      <c r="F190" s="6"/>
      <c r="G190" s="14"/>
    </row>
    <row r="191" spans="1:7">
      <c r="A191" s="16"/>
      <c r="B191" s="12"/>
      <c r="C191" s="6" t="s">
        <v>377</v>
      </c>
      <c r="D191" s="358">
        <f>D185+D186+D187</f>
        <v>0</v>
      </c>
      <c r="E191" s="359"/>
      <c r="F191" s="18"/>
      <c r="G191" s="19"/>
    </row>
    <row r="192" spans="1:7">
      <c r="A192" s="16"/>
      <c r="B192" s="12"/>
      <c r="C192" s="6"/>
      <c r="D192" s="4"/>
      <c r="E192" s="5"/>
      <c r="F192" s="355" t="s">
        <v>372</v>
      </c>
      <c r="G192" s="357"/>
    </row>
    <row r="193" spans="1:7">
      <c r="A193" s="3" t="s">
        <v>358</v>
      </c>
      <c r="B193" s="12">
        <v>31</v>
      </c>
      <c r="C193" s="18"/>
      <c r="D193" s="6"/>
      <c r="E193" s="20"/>
      <c r="F193" s="6" t="s">
        <v>359</v>
      </c>
      <c r="G193" s="14">
        <f>G185</f>
        <v>34761.9</v>
      </c>
    </row>
    <row r="194" spans="1:7">
      <c r="A194" s="3" t="s">
        <v>360</v>
      </c>
      <c r="B194" s="12">
        <v>25</v>
      </c>
      <c r="C194" s="18"/>
      <c r="D194" s="6" t="s">
        <v>361</v>
      </c>
      <c r="E194" s="21">
        <v>0</v>
      </c>
      <c r="F194" s="22" t="s">
        <v>362</v>
      </c>
      <c r="G194" s="31">
        <f>B187*0.1</f>
        <v>34761.9</v>
      </c>
    </row>
    <row r="195" spans="1:7">
      <c r="A195" s="23" t="s">
        <v>363</v>
      </c>
      <c r="B195" s="24"/>
      <c r="C195" s="25"/>
      <c r="D195" s="25"/>
      <c r="E195" s="26"/>
      <c r="F195" s="27" t="s">
        <v>364</v>
      </c>
      <c r="G195" s="28">
        <f>G193+G194</f>
        <v>69523.8</v>
      </c>
    </row>
    <row r="197" spans="1:7">
      <c r="A197" s="17" t="s">
        <v>365</v>
      </c>
      <c r="E197" s="17" t="s">
        <v>366</v>
      </c>
    </row>
    <row r="209" spans="1:7">
      <c r="A209" s="369" t="s">
        <v>336</v>
      </c>
      <c r="B209" s="370"/>
      <c r="C209" s="370"/>
      <c r="D209" s="370"/>
      <c r="E209" s="370"/>
      <c r="F209" s="370"/>
      <c r="G209" s="371"/>
    </row>
    <row r="210" spans="1:7">
      <c r="A210" s="372"/>
      <c r="B210" s="373"/>
      <c r="C210" s="373"/>
      <c r="D210" s="373"/>
      <c r="E210" s="373"/>
      <c r="F210" s="373"/>
      <c r="G210" s="374"/>
    </row>
    <row r="211" spans="1:7">
      <c r="A211" s="3" t="s">
        <v>7</v>
      </c>
      <c r="B211" s="362" t="s">
        <v>384</v>
      </c>
      <c r="C211" s="363"/>
      <c r="D211" s="6" t="s">
        <v>11</v>
      </c>
      <c r="E211" s="7">
        <v>43523</v>
      </c>
      <c r="F211" s="6" t="s">
        <v>15</v>
      </c>
      <c r="G211" s="8" t="s">
        <v>368</v>
      </c>
    </row>
    <row r="212" spans="1:7">
      <c r="A212" s="3" t="s">
        <v>8</v>
      </c>
      <c r="B212" s="345"/>
      <c r="C212" s="346"/>
      <c r="D212" s="6" t="s">
        <v>12</v>
      </c>
      <c r="E212" s="7">
        <v>43889</v>
      </c>
      <c r="F212" s="6" t="s">
        <v>19</v>
      </c>
      <c r="G212" s="9"/>
    </row>
    <row r="213" spans="1:7">
      <c r="A213" s="3" t="s">
        <v>312</v>
      </c>
      <c r="B213" s="345" t="s">
        <v>369</v>
      </c>
      <c r="C213" s="346"/>
      <c r="D213" s="6" t="s">
        <v>13</v>
      </c>
      <c r="E213" s="32">
        <f>'[1]Employee Personal Details'!H192</f>
        <v>0</v>
      </c>
      <c r="F213" s="6" t="s">
        <v>340</v>
      </c>
      <c r="G213" s="10"/>
    </row>
    <row r="214" spans="1:7">
      <c r="A214" s="3" t="s">
        <v>10</v>
      </c>
      <c r="B214" s="345" t="s">
        <v>73</v>
      </c>
      <c r="C214" s="347"/>
      <c r="D214" s="347"/>
      <c r="E214" s="346"/>
      <c r="F214" s="6" t="s">
        <v>342</v>
      </c>
      <c r="G214" s="11">
        <v>43831</v>
      </c>
    </row>
    <row r="215" spans="1:7">
      <c r="A215" s="3" t="s">
        <v>20</v>
      </c>
      <c r="B215" s="345"/>
      <c r="C215" s="347"/>
      <c r="D215" s="347"/>
      <c r="E215" s="346"/>
      <c r="F215" s="6" t="s">
        <v>14</v>
      </c>
      <c r="G215" s="8" t="s">
        <v>370</v>
      </c>
    </row>
    <row r="216" spans="1:7">
      <c r="A216" s="3" t="s">
        <v>343</v>
      </c>
      <c r="B216" s="345"/>
      <c r="C216" s="346"/>
      <c r="D216" s="345"/>
      <c r="E216" s="347"/>
      <c r="F216" s="348"/>
      <c r="G216" s="349"/>
    </row>
    <row r="217" spans="1:7">
      <c r="A217" s="350" t="s">
        <v>21</v>
      </c>
      <c r="B217" s="351"/>
      <c r="C217" s="351"/>
      <c r="D217" s="351"/>
      <c r="E217" s="351"/>
      <c r="F217" s="351"/>
      <c r="G217" s="352"/>
    </row>
    <row r="218" spans="1:7">
      <c r="A218" s="366"/>
      <c r="B218" s="367"/>
      <c r="C218" s="367"/>
      <c r="D218" s="367"/>
      <c r="E218" s="367"/>
      <c r="F218" s="367"/>
      <c r="G218" s="368"/>
    </row>
    <row r="219" spans="1:7">
      <c r="A219" s="366"/>
      <c r="B219" s="367"/>
      <c r="C219" s="367"/>
      <c r="D219" s="367"/>
      <c r="E219" s="367"/>
      <c r="F219" s="367"/>
      <c r="G219" s="368"/>
    </row>
    <row r="220" spans="1:7">
      <c r="A220" s="353" t="s">
        <v>344</v>
      </c>
      <c r="B220" s="354"/>
      <c r="C220" s="355" t="s">
        <v>349</v>
      </c>
      <c r="D220" s="356"/>
      <c r="E220" s="354"/>
      <c r="F220" s="355" t="s">
        <v>346</v>
      </c>
      <c r="G220" s="357"/>
    </row>
    <row r="221" spans="1:7">
      <c r="A221" s="3" t="s">
        <v>376</v>
      </c>
      <c r="B221" s="12">
        <v>356459</v>
      </c>
      <c r="C221" s="6" t="s">
        <v>348</v>
      </c>
      <c r="D221" s="358">
        <v>0</v>
      </c>
      <c r="E221" s="359"/>
      <c r="F221" s="13" t="s">
        <v>243</v>
      </c>
      <c r="G221" s="14">
        <f>B223*0.1</f>
        <v>39645.9</v>
      </c>
    </row>
    <row r="222" spans="1:7">
      <c r="A222" s="3" t="s">
        <v>349</v>
      </c>
      <c r="B222" s="12">
        <f>D221+D222+D223+D224</f>
        <v>40000</v>
      </c>
      <c r="C222" s="15" t="s">
        <v>350</v>
      </c>
      <c r="D222" s="358">
        <v>40000</v>
      </c>
      <c r="E222" s="359"/>
      <c r="F222" s="6" t="s">
        <v>245</v>
      </c>
      <c r="G222" s="14">
        <v>16813.18</v>
      </c>
    </row>
    <row r="223" spans="1:7">
      <c r="A223" s="3" t="s">
        <v>351</v>
      </c>
      <c r="B223" s="12">
        <f>B221+B222</f>
        <v>396459</v>
      </c>
      <c r="C223" s="6" t="s">
        <v>352</v>
      </c>
      <c r="D223" s="358">
        <v>0</v>
      </c>
      <c r="E223" s="359"/>
      <c r="F223" s="6" t="s">
        <v>353</v>
      </c>
      <c r="G223" s="14">
        <v>0</v>
      </c>
    </row>
    <row r="224" spans="1:7">
      <c r="A224" s="3"/>
      <c r="B224" s="12"/>
      <c r="C224" s="6" t="s">
        <v>354</v>
      </c>
      <c r="D224" s="358">
        <v>0</v>
      </c>
      <c r="E224" s="359"/>
      <c r="F224" s="6" t="s">
        <v>355</v>
      </c>
      <c r="G224" s="14">
        <f>G221+G222+G223</f>
        <v>56459.08</v>
      </c>
    </row>
    <row r="225" spans="1:7">
      <c r="A225" s="16"/>
      <c r="B225" s="12"/>
      <c r="C225" s="6"/>
      <c r="D225" s="358"/>
      <c r="E225" s="359"/>
      <c r="F225" s="6" t="s">
        <v>293</v>
      </c>
      <c r="G225" s="14">
        <f>B223-G224</f>
        <v>339999.92</v>
      </c>
    </row>
    <row r="226" spans="1:7">
      <c r="A226" s="16"/>
      <c r="B226" s="12"/>
      <c r="C226" s="17"/>
      <c r="D226" s="358"/>
      <c r="E226" s="359"/>
      <c r="F226" s="6"/>
      <c r="G226" s="14"/>
    </row>
    <row r="227" spans="1:7">
      <c r="A227" s="16"/>
      <c r="B227" s="12"/>
      <c r="C227" s="6" t="s">
        <v>377</v>
      </c>
      <c r="D227" s="358">
        <f>D221+D222+D223</f>
        <v>40000</v>
      </c>
      <c r="E227" s="359"/>
      <c r="F227" s="18"/>
      <c r="G227" s="19"/>
    </row>
    <row r="228" spans="1:7">
      <c r="A228" s="16"/>
      <c r="B228" s="12"/>
      <c r="C228" s="6"/>
      <c r="D228" s="4"/>
      <c r="E228" s="5"/>
      <c r="F228" s="355" t="s">
        <v>372</v>
      </c>
      <c r="G228" s="357"/>
    </row>
    <row r="229" spans="1:7">
      <c r="A229" s="3" t="s">
        <v>358</v>
      </c>
      <c r="B229" s="12">
        <v>31</v>
      </c>
      <c r="C229" s="18"/>
      <c r="D229" s="6"/>
      <c r="E229" s="20"/>
      <c r="F229" s="6" t="s">
        <v>359</v>
      </c>
      <c r="G229" s="14">
        <f>G221</f>
        <v>39645.9</v>
      </c>
    </row>
    <row r="230" spans="1:7">
      <c r="A230" s="3" t="s">
        <v>360</v>
      </c>
      <c r="B230" s="12">
        <v>25</v>
      </c>
      <c r="C230" s="18"/>
      <c r="D230" s="6" t="s">
        <v>361</v>
      </c>
      <c r="E230" s="21">
        <v>0</v>
      </c>
      <c r="F230" s="22" t="s">
        <v>362</v>
      </c>
      <c r="G230" s="31">
        <f>B223*0.1</f>
        <v>39645.9</v>
      </c>
    </row>
    <row r="231" spans="1:7">
      <c r="A231" s="23" t="s">
        <v>363</v>
      </c>
      <c r="B231" s="24"/>
      <c r="C231" s="25"/>
      <c r="D231" s="25"/>
      <c r="E231" s="26"/>
      <c r="F231" s="27" t="s">
        <v>364</v>
      </c>
      <c r="G231" s="28">
        <f>G229+G230</f>
        <v>79291.8</v>
      </c>
    </row>
    <row r="233" spans="1:7">
      <c r="A233" s="17" t="s">
        <v>365</v>
      </c>
      <c r="E233" s="17" t="s">
        <v>366</v>
      </c>
    </row>
    <row r="242" spans="1:7">
      <c r="A242" s="369" t="s">
        <v>336</v>
      </c>
      <c r="B242" s="370"/>
      <c r="C242" s="370"/>
      <c r="D242" s="370"/>
      <c r="E242" s="370"/>
      <c r="F242" s="370"/>
      <c r="G242" s="371"/>
    </row>
    <row r="243" spans="1:7">
      <c r="A243" s="372"/>
      <c r="B243" s="373"/>
      <c r="C243" s="373"/>
      <c r="D243" s="373"/>
      <c r="E243" s="373"/>
      <c r="F243" s="373"/>
      <c r="G243" s="374"/>
    </row>
    <row r="244" spans="1:7">
      <c r="A244" s="3" t="s">
        <v>7</v>
      </c>
      <c r="B244" s="362" t="s">
        <v>385</v>
      </c>
      <c r="C244" s="363"/>
      <c r="D244" s="6" t="s">
        <v>11</v>
      </c>
      <c r="E244" s="7">
        <v>43772</v>
      </c>
      <c r="F244" s="6" t="s">
        <v>15</v>
      </c>
      <c r="G244" s="8" t="s">
        <v>368</v>
      </c>
    </row>
    <row r="245" spans="1:7">
      <c r="A245" s="3" t="s">
        <v>8</v>
      </c>
      <c r="B245" s="345"/>
      <c r="C245" s="346"/>
      <c r="D245" s="6" t="s">
        <v>12</v>
      </c>
      <c r="E245" s="7">
        <v>44165</v>
      </c>
      <c r="F245" s="6" t="s">
        <v>19</v>
      </c>
      <c r="G245" s="9"/>
    </row>
    <row r="246" spans="1:7">
      <c r="A246" s="3" t="s">
        <v>312</v>
      </c>
      <c r="B246" s="345" t="s">
        <v>369</v>
      </c>
      <c r="C246" s="346"/>
      <c r="D246" s="6" t="s">
        <v>13</v>
      </c>
      <c r="E246" s="32">
        <f>'[1]Employee Personal Details'!H227</f>
        <v>0</v>
      </c>
      <c r="F246" s="6" t="s">
        <v>340</v>
      </c>
      <c r="G246" s="10"/>
    </row>
    <row r="247" spans="1:7">
      <c r="A247" s="3" t="s">
        <v>10</v>
      </c>
      <c r="B247" s="345" t="s">
        <v>73</v>
      </c>
      <c r="C247" s="347"/>
      <c r="D247" s="347"/>
      <c r="E247" s="346"/>
      <c r="F247" s="6" t="s">
        <v>342</v>
      </c>
      <c r="G247" s="11">
        <v>43831</v>
      </c>
    </row>
    <row r="248" spans="1:7">
      <c r="A248" s="3" t="s">
        <v>20</v>
      </c>
      <c r="B248" s="345"/>
      <c r="C248" s="347"/>
      <c r="D248" s="347"/>
      <c r="E248" s="346"/>
      <c r="F248" s="6" t="s">
        <v>14</v>
      </c>
      <c r="G248" s="8" t="s">
        <v>375</v>
      </c>
    </row>
    <row r="249" spans="1:7">
      <c r="A249" s="3" t="s">
        <v>343</v>
      </c>
      <c r="B249" s="345"/>
      <c r="C249" s="346"/>
      <c r="D249" s="345"/>
      <c r="E249" s="347"/>
      <c r="F249" s="348"/>
      <c r="G249" s="349"/>
    </row>
    <row r="250" spans="1:7">
      <c r="A250" s="350" t="s">
        <v>21</v>
      </c>
      <c r="B250" s="351"/>
      <c r="C250" s="351"/>
      <c r="D250" s="351"/>
      <c r="E250" s="351"/>
      <c r="F250" s="351"/>
      <c r="G250" s="352"/>
    </row>
    <row r="251" spans="1:7">
      <c r="A251" s="366"/>
      <c r="B251" s="367"/>
      <c r="C251" s="367"/>
      <c r="D251" s="367"/>
      <c r="E251" s="367"/>
      <c r="F251" s="367"/>
      <c r="G251" s="368"/>
    </row>
    <row r="252" spans="1:7">
      <c r="A252" s="366"/>
      <c r="B252" s="367"/>
      <c r="C252" s="367"/>
      <c r="D252" s="367"/>
      <c r="E252" s="367"/>
      <c r="F252" s="367"/>
      <c r="G252" s="368"/>
    </row>
    <row r="253" spans="1:7">
      <c r="A253" s="353" t="s">
        <v>344</v>
      </c>
      <c r="B253" s="354"/>
      <c r="C253" s="355" t="s">
        <v>349</v>
      </c>
      <c r="D253" s="356"/>
      <c r="E253" s="354"/>
      <c r="F253" s="355" t="s">
        <v>346</v>
      </c>
      <c r="G253" s="357"/>
    </row>
    <row r="254" spans="1:7">
      <c r="A254" s="3" t="s">
        <v>376</v>
      </c>
      <c r="B254" s="12">
        <v>225619</v>
      </c>
      <c r="C254" s="6" t="s">
        <v>348</v>
      </c>
      <c r="D254" s="358">
        <v>0</v>
      </c>
      <c r="E254" s="359"/>
      <c r="F254" s="13" t="s">
        <v>243</v>
      </c>
      <c r="G254" s="14">
        <f>B256*0.1</f>
        <v>22561.9</v>
      </c>
    </row>
    <row r="255" spans="1:7">
      <c r="A255" s="3" t="s">
        <v>349</v>
      </c>
      <c r="B255" s="12">
        <f>D254+D255+D256+D257</f>
        <v>0</v>
      </c>
      <c r="C255" s="15" t="s">
        <v>350</v>
      </c>
      <c r="D255" s="358">
        <v>0</v>
      </c>
      <c r="E255" s="359"/>
      <c r="F255" s="6" t="s">
        <v>245</v>
      </c>
      <c r="G255" s="14">
        <v>2967</v>
      </c>
    </row>
    <row r="256" spans="1:7">
      <c r="A256" s="3" t="s">
        <v>351</v>
      </c>
      <c r="B256" s="12">
        <f>B254+B255</f>
        <v>225619</v>
      </c>
      <c r="C256" s="6" t="s">
        <v>352</v>
      </c>
      <c r="D256" s="358">
        <v>0</v>
      </c>
      <c r="E256" s="359"/>
      <c r="F256" s="6" t="s">
        <v>353</v>
      </c>
      <c r="G256" s="14">
        <v>0</v>
      </c>
    </row>
    <row r="257" spans="1:7">
      <c r="A257" s="3"/>
      <c r="B257" s="12"/>
      <c r="C257" s="6" t="s">
        <v>354</v>
      </c>
      <c r="D257" s="358">
        <v>0</v>
      </c>
      <c r="E257" s="359"/>
      <c r="F257" s="6" t="s">
        <v>355</v>
      </c>
      <c r="G257" s="14">
        <f>G254+G255+G256</f>
        <v>25528.9</v>
      </c>
    </row>
    <row r="258" spans="1:7">
      <c r="A258" s="16"/>
      <c r="B258" s="12"/>
      <c r="C258" s="6"/>
      <c r="D258" s="358"/>
      <c r="E258" s="359"/>
      <c r="F258" s="6" t="s">
        <v>293</v>
      </c>
      <c r="G258" s="14">
        <f>B256-G257</f>
        <v>200090.1</v>
      </c>
    </row>
    <row r="259" spans="1:7">
      <c r="A259" s="16"/>
      <c r="B259" s="12"/>
      <c r="C259" s="17"/>
      <c r="D259" s="358"/>
      <c r="E259" s="359"/>
      <c r="F259" s="6"/>
      <c r="G259" s="14"/>
    </row>
    <row r="260" spans="1:7">
      <c r="A260" s="16"/>
      <c r="B260" s="12"/>
      <c r="C260" s="6" t="s">
        <v>377</v>
      </c>
      <c r="D260" s="358">
        <f>D254+D255+D256</f>
        <v>0</v>
      </c>
      <c r="E260" s="359"/>
      <c r="F260" s="18"/>
      <c r="G260" s="19"/>
    </row>
    <row r="261" spans="1:7">
      <c r="A261" s="16"/>
      <c r="B261" s="12"/>
      <c r="C261" s="6"/>
      <c r="D261" s="4"/>
      <c r="E261" s="5"/>
      <c r="F261" s="355" t="s">
        <v>372</v>
      </c>
      <c r="G261" s="357"/>
    </row>
    <row r="262" spans="1:7">
      <c r="A262" s="3" t="s">
        <v>358</v>
      </c>
      <c r="B262" s="12">
        <v>31</v>
      </c>
      <c r="C262" s="18"/>
      <c r="D262" s="6"/>
      <c r="E262" s="20"/>
      <c r="F262" s="6" t="s">
        <v>359</v>
      </c>
      <c r="G262" s="14">
        <f>B256*0.1</f>
        <v>22561.9</v>
      </c>
    </row>
    <row r="263" spans="1:7">
      <c r="A263" s="3" t="s">
        <v>360</v>
      </c>
      <c r="B263" s="12">
        <v>25</v>
      </c>
      <c r="C263" s="18"/>
      <c r="D263" s="6" t="s">
        <v>361</v>
      </c>
      <c r="E263" s="21">
        <v>0</v>
      </c>
      <c r="F263" s="22" t="s">
        <v>362</v>
      </c>
      <c r="G263" s="14">
        <f>B256*0.1</f>
        <v>22561.9</v>
      </c>
    </row>
    <row r="264" spans="1:7">
      <c r="A264" s="23" t="s">
        <v>363</v>
      </c>
      <c r="B264" s="24"/>
      <c r="C264" s="25"/>
      <c r="D264" s="25"/>
      <c r="E264" s="26"/>
      <c r="F264" s="27" t="s">
        <v>364</v>
      </c>
      <c r="G264" s="28">
        <f>G262+G263</f>
        <v>45123.8</v>
      </c>
    </row>
    <row r="266" spans="1:7">
      <c r="A266" s="17" t="s">
        <v>365</v>
      </c>
      <c r="E266" s="17" t="s">
        <v>366</v>
      </c>
    </row>
    <row r="280" spans="1:7">
      <c r="A280" s="369" t="s">
        <v>336</v>
      </c>
      <c r="B280" s="370"/>
      <c r="C280" s="370"/>
      <c r="D280" s="370"/>
      <c r="E280" s="370"/>
      <c r="F280" s="370"/>
      <c r="G280" s="371"/>
    </row>
    <row r="281" spans="1:7">
      <c r="A281" s="372"/>
      <c r="B281" s="373"/>
      <c r="C281" s="373"/>
      <c r="D281" s="373"/>
      <c r="E281" s="373"/>
      <c r="F281" s="373"/>
      <c r="G281" s="374"/>
    </row>
    <row r="282" spans="1:7">
      <c r="A282" s="3" t="s">
        <v>7</v>
      </c>
      <c r="B282" s="362" t="s">
        <v>386</v>
      </c>
      <c r="C282" s="363"/>
      <c r="D282" s="6" t="s">
        <v>11</v>
      </c>
      <c r="E282" s="7">
        <v>43466</v>
      </c>
      <c r="F282" s="6" t="s">
        <v>15</v>
      </c>
      <c r="G282" s="8" t="s">
        <v>368</v>
      </c>
    </row>
    <row r="283" spans="1:7">
      <c r="A283" s="3" t="s">
        <v>8</v>
      </c>
      <c r="B283" s="345"/>
      <c r="C283" s="346"/>
      <c r="D283" s="6" t="s">
        <v>12</v>
      </c>
      <c r="E283" s="7">
        <v>44196</v>
      </c>
      <c r="F283" s="6" t="s">
        <v>19</v>
      </c>
      <c r="G283" s="9"/>
    </row>
    <row r="284" spans="1:7">
      <c r="A284" s="3" t="s">
        <v>312</v>
      </c>
      <c r="B284" s="345" t="s">
        <v>374</v>
      </c>
      <c r="C284" s="346"/>
      <c r="D284" s="6" t="s">
        <v>13</v>
      </c>
      <c r="E284" s="32">
        <f>'[1]Employee Personal Details'!H262</f>
        <v>0</v>
      </c>
      <c r="F284" s="6" t="s">
        <v>340</v>
      </c>
      <c r="G284" s="10"/>
    </row>
    <row r="285" spans="1:7">
      <c r="A285" s="3" t="s">
        <v>10</v>
      </c>
      <c r="B285" s="345" t="s">
        <v>52</v>
      </c>
      <c r="C285" s="347"/>
      <c r="D285" s="347"/>
      <c r="E285" s="346"/>
      <c r="F285" s="6" t="s">
        <v>342</v>
      </c>
      <c r="G285" s="11">
        <v>43831</v>
      </c>
    </row>
    <row r="286" spans="1:7">
      <c r="A286" s="3" t="s">
        <v>20</v>
      </c>
      <c r="B286" s="345"/>
      <c r="C286" s="347"/>
      <c r="D286" s="347"/>
      <c r="E286" s="346"/>
      <c r="F286" s="6" t="s">
        <v>14</v>
      </c>
      <c r="G286" s="8" t="s">
        <v>375</v>
      </c>
    </row>
    <row r="287" spans="1:7">
      <c r="A287" s="3" t="s">
        <v>343</v>
      </c>
      <c r="B287" s="345"/>
      <c r="C287" s="346"/>
      <c r="D287" s="345"/>
      <c r="E287" s="347"/>
      <c r="F287" s="348"/>
      <c r="G287" s="349"/>
    </row>
    <row r="288" spans="1:7">
      <c r="A288" s="350" t="s">
        <v>21</v>
      </c>
      <c r="B288" s="351"/>
      <c r="C288" s="351"/>
      <c r="D288" s="351"/>
      <c r="E288" s="351"/>
      <c r="F288" s="351"/>
      <c r="G288" s="352"/>
    </row>
    <row r="289" spans="1:7">
      <c r="A289" s="366"/>
      <c r="B289" s="367"/>
      <c r="C289" s="367"/>
      <c r="D289" s="367"/>
      <c r="E289" s="367"/>
      <c r="F289" s="367"/>
      <c r="G289" s="368"/>
    </row>
    <row r="290" spans="1:7">
      <c r="A290" s="366"/>
      <c r="B290" s="367"/>
      <c r="C290" s="367"/>
      <c r="D290" s="367"/>
      <c r="E290" s="367"/>
      <c r="F290" s="367"/>
      <c r="G290" s="368"/>
    </row>
    <row r="291" spans="1:7">
      <c r="A291" s="353" t="s">
        <v>344</v>
      </c>
      <c r="B291" s="354"/>
      <c r="C291" s="355" t="s">
        <v>349</v>
      </c>
      <c r="D291" s="356"/>
      <c r="E291" s="354"/>
      <c r="F291" s="355" t="s">
        <v>346</v>
      </c>
      <c r="G291" s="357"/>
    </row>
    <row r="292" spans="1:7">
      <c r="A292" s="3" t="s">
        <v>376</v>
      </c>
      <c r="B292" s="12">
        <v>225519</v>
      </c>
      <c r="C292" s="6" t="s">
        <v>348</v>
      </c>
      <c r="D292" s="358">
        <v>0</v>
      </c>
      <c r="E292" s="359"/>
      <c r="F292" s="13" t="s">
        <v>243</v>
      </c>
      <c r="G292" s="14">
        <f>B294*0.1</f>
        <v>22551.9</v>
      </c>
    </row>
    <row r="293" spans="1:7">
      <c r="A293" s="3" t="s">
        <v>349</v>
      </c>
      <c r="B293" s="12">
        <f>D292+D293+D294+D295</f>
        <v>0</v>
      </c>
      <c r="C293" s="15" t="s">
        <v>350</v>
      </c>
      <c r="D293" s="358">
        <v>0</v>
      </c>
      <c r="E293" s="359"/>
      <c r="F293" s="6" t="s">
        <v>245</v>
      </c>
      <c r="G293" s="14">
        <v>2967</v>
      </c>
    </row>
    <row r="294" spans="1:7">
      <c r="A294" s="3" t="s">
        <v>351</v>
      </c>
      <c r="B294" s="12">
        <f>B292+B293</f>
        <v>225519</v>
      </c>
      <c r="C294" s="6" t="s">
        <v>352</v>
      </c>
      <c r="D294" s="358">
        <v>0</v>
      </c>
      <c r="E294" s="359"/>
      <c r="F294" s="6" t="s">
        <v>353</v>
      </c>
      <c r="G294" s="14">
        <v>30000</v>
      </c>
    </row>
    <row r="295" spans="1:7">
      <c r="A295" s="3"/>
      <c r="B295" s="12"/>
      <c r="C295" s="6" t="s">
        <v>354</v>
      </c>
      <c r="D295" s="358">
        <v>0</v>
      </c>
      <c r="E295" s="359"/>
      <c r="F295" s="6" t="s">
        <v>355</v>
      </c>
      <c r="G295" s="14">
        <f>G292+G293+G294</f>
        <v>55518.9</v>
      </c>
    </row>
    <row r="296" spans="1:7">
      <c r="A296" s="16"/>
      <c r="B296" s="12"/>
      <c r="C296" s="6"/>
      <c r="D296" s="358"/>
      <c r="E296" s="359"/>
      <c r="F296" s="6" t="s">
        <v>293</v>
      </c>
      <c r="G296" s="14">
        <f>B294-G295</f>
        <v>170000.1</v>
      </c>
    </row>
    <row r="297" spans="1:7">
      <c r="A297" s="16"/>
      <c r="B297" s="12"/>
      <c r="C297" s="17"/>
      <c r="D297" s="358"/>
      <c r="E297" s="359"/>
      <c r="F297" s="6"/>
      <c r="G297" s="14"/>
    </row>
    <row r="298" spans="1:7">
      <c r="A298" s="16"/>
      <c r="B298" s="12"/>
      <c r="C298" s="6" t="s">
        <v>377</v>
      </c>
      <c r="D298" s="358">
        <f>D292+D293+D294</f>
        <v>0</v>
      </c>
      <c r="E298" s="359"/>
      <c r="F298" s="18"/>
      <c r="G298" s="19"/>
    </row>
    <row r="299" spans="1:7">
      <c r="A299" s="16"/>
      <c r="B299" s="12"/>
      <c r="C299" s="6"/>
      <c r="D299" s="4"/>
      <c r="E299" s="5"/>
      <c r="F299" s="355" t="s">
        <v>372</v>
      </c>
      <c r="G299" s="357"/>
    </row>
    <row r="300" spans="1:7">
      <c r="A300" s="3" t="s">
        <v>358</v>
      </c>
      <c r="B300" s="12">
        <v>31</v>
      </c>
      <c r="C300" s="18"/>
      <c r="D300" s="6"/>
      <c r="E300" s="20"/>
      <c r="F300" s="6" t="s">
        <v>359</v>
      </c>
      <c r="G300" s="14">
        <f>G292</f>
        <v>22551.9</v>
      </c>
    </row>
    <row r="301" spans="1:7">
      <c r="A301" s="3" t="s">
        <v>360</v>
      </c>
      <c r="B301" s="12">
        <v>25</v>
      </c>
      <c r="C301" s="18"/>
      <c r="D301" s="6" t="s">
        <v>361</v>
      </c>
      <c r="E301" s="21">
        <v>0</v>
      </c>
      <c r="F301" s="22" t="s">
        <v>362</v>
      </c>
      <c r="G301" s="31">
        <f>B294*0.1</f>
        <v>22551.9</v>
      </c>
    </row>
    <row r="302" spans="1:7">
      <c r="A302" s="23" t="s">
        <v>363</v>
      </c>
      <c r="B302" s="24"/>
      <c r="C302" s="25"/>
      <c r="D302" s="25"/>
      <c r="E302" s="26"/>
      <c r="F302" s="27" t="s">
        <v>364</v>
      </c>
      <c r="G302" s="28">
        <f>G300+G301</f>
        <v>45103.8</v>
      </c>
    </row>
    <row r="304" spans="1:7">
      <c r="A304" s="17" t="s">
        <v>365</v>
      </c>
      <c r="E304" s="17" t="s">
        <v>366</v>
      </c>
    </row>
    <row r="314" spans="1:7">
      <c r="A314" s="369" t="s">
        <v>336</v>
      </c>
      <c r="B314" s="370"/>
      <c r="C314" s="370"/>
      <c r="D314" s="370"/>
      <c r="E314" s="370"/>
      <c r="F314" s="370"/>
      <c r="G314" s="371"/>
    </row>
    <row r="315" spans="1:7">
      <c r="A315" s="372"/>
      <c r="B315" s="373"/>
      <c r="C315" s="373"/>
      <c r="D315" s="373"/>
      <c r="E315" s="373"/>
      <c r="F315" s="373"/>
      <c r="G315" s="374"/>
    </row>
    <row r="316" spans="1:7">
      <c r="A316" s="3" t="s">
        <v>7</v>
      </c>
      <c r="B316" s="362" t="s">
        <v>387</v>
      </c>
      <c r="C316" s="363"/>
      <c r="D316" s="6" t="s">
        <v>11</v>
      </c>
      <c r="E316" s="7">
        <v>43586</v>
      </c>
      <c r="F316" s="6" t="s">
        <v>15</v>
      </c>
      <c r="G316" s="8" t="s">
        <v>368</v>
      </c>
    </row>
    <row r="317" spans="1:7">
      <c r="A317" s="3" t="s">
        <v>8</v>
      </c>
      <c r="B317" s="345"/>
      <c r="C317" s="346"/>
      <c r="D317" s="6" t="s">
        <v>12</v>
      </c>
      <c r="E317" s="7">
        <v>43981</v>
      </c>
      <c r="F317" s="6" t="s">
        <v>19</v>
      </c>
      <c r="G317" s="9"/>
    </row>
    <row r="318" spans="1:7">
      <c r="A318" s="3" t="s">
        <v>312</v>
      </c>
      <c r="B318" s="345" t="s">
        <v>339</v>
      </c>
      <c r="C318" s="346"/>
      <c r="D318" s="6" t="s">
        <v>13</v>
      </c>
      <c r="E318" s="32">
        <f>'[1]Employee Personal Details'!H298</f>
        <v>0</v>
      </c>
      <c r="F318" s="6" t="s">
        <v>340</v>
      </c>
      <c r="G318" s="10"/>
    </row>
    <row r="319" spans="1:7">
      <c r="A319" s="3" t="s">
        <v>10</v>
      </c>
      <c r="B319" s="345" t="s">
        <v>341</v>
      </c>
      <c r="C319" s="347"/>
      <c r="D319" s="347"/>
      <c r="E319" s="346"/>
      <c r="F319" s="6" t="s">
        <v>342</v>
      </c>
      <c r="G319" s="11">
        <v>43831</v>
      </c>
    </row>
    <row r="320" spans="1:7">
      <c r="A320" s="3" t="s">
        <v>20</v>
      </c>
      <c r="B320" s="345"/>
      <c r="C320" s="347"/>
      <c r="D320" s="347"/>
      <c r="E320" s="346"/>
      <c r="F320" s="6" t="s">
        <v>14</v>
      </c>
      <c r="G320" s="8" t="s">
        <v>375</v>
      </c>
    </row>
    <row r="321" spans="1:7">
      <c r="A321" s="3" t="s">
        <v>343</v>
      </c>
      <c r="B321" s="345"/>
      <c r="C321" s="346"/>
      <c r="D321" s="345"/>
      <c r="E321" s="347"/>
      <c r="F321" s="348"/>
      <c r="G321" s="349"/>
    </row>
    <row r="322" spans="1:7">
      <c r="A322" s="350" t="s">
        <v>21</v>
      </c>
      <c r="B322" s="351"/>
      <c r="C322" s="351"/>
      <c r="D322" s="351"/>
      <c r="E322" s="351"/>
      <c r="F322" s="351"/>
      <c r="G322" s="352"/>
    </row>
    <row r="323" spans="1:7">
      <c r="A323" s="366"/>
      <c r="B323" s="367"/>
      <c r="C323" s="367"/>
      <c r="D323" s="367"/>
      <c r="E323" s="367"/>
      <c r="F323" s="367"/>
      <c r="G323" s="368"/>
    </row>
    <row r="324" spans="1:7">
      <c r="A324" s="366"/>
      <c r="B324" s="367"/>
      <c r="C324" s="367"/>
      <c r="D324" s="367"/>
      <c r="E324" s="367"/>
      <c r="F324" s="367"/>
      <c r="G324" s="368"/>
    </row>
    <row r="325" spans="1:7">
      <c r="A325" s="353" t="s">
        <v>344</v>
      </c>
      <c r="B325" s="354"/>
      <c r="C325" s="355" t="s">
        <v>349</v>
      </c>
      <c r="D325" s="356"/>
      <c r="E325" s="354"/>
      <c r="F325" s="355" t="s">
        <v>346</v>
      </c>
      <c r="G325" s="357"/>
    </row>
    <row r="326" spans="1:7">
      <c r="A326" s="3" t="s">
        <v>376</v>
      </c>
      <c r="B326" s="12">
        <v>347619</v>
      </c>
      <c r="C326" s="6" t="s">
        <v>348</v>
      </c>
      <c r="D326" s="358">
        <v>0</v>
      </c>
      <c r="E326" s="359"/>
      <c r="F326" s="13" t="s">
        <v>243</v>
      </c>
      <c r="G326" s="14">
        <f>B328*0.1</f>
        <v>68451.900000000009</v>
      </c>
    </row>
    <row r="327" spans="1:7">
      <c r="A327" s="3" t="s">
        <v>349</v>
      </c>
      <c r="B327" s="12">
        <f>D326+D327+D328+D329</f>
        <v>336900</v>
      </c>
      <c r="C327" s="15" t="s">
        <v>350</v>
      </c>
      <c r="D327" s="358">
        <v>0</v>
      </c>
      <c r="E327" s="359"/>
      <c r="F327" s="6" t="s">
        <v>245</v>
      </c>
      <c r="G327" s="35">
        <v>72116.78</v>
      </c>
    </row>
    <row r="328" spans="1:7">
      <c r="A328" s="3" t="s">
        <v>351</v>
      </c>
      <c r="B328" s="12">
        <f>B326+B327</f>
        <v>684519</v>
      </c>
      <c r="C328" s="6" t="s">
        <v>352</v>
      </c>
      <c r="D328" s="358">
        <v>0</v>
      </c>
      <c r="E328" s="359"/>
      <c r="F328" s="6" t="s">
        <v>353</v>
      </c>
      <c r="G328" s="14">
        <v>0</v>
      </c>
    </row>
    <row r="329" spans="1:7">
      <c r="A329" s="3"/>
      <c r="B329" s="12"/>
      <c r="C329" s="6" t="s">
        <v>354</v>
      </c>
      <c r="D329" s="358">
        <v>336900</v>
      </c>
      <c r="E329" s="359"/>
      <c r="F329" s="6" t="s">
        <v>355</v>
      </c>
      <c r="G329" s="14">
        <f>G326+G327+G328</f>
        <v>140568.68</v>
      </c>
    </row>
    <row r="330" spans="1:7">
      <c r="A330" s="16"/>
      <c r="B330" s="12"/>
      <c r="C330" s="6"/>
      <c r="D330" s="358"/>
      <c r="E330" s="359"/>
      <c r="F330" s="6" t="s">
        <v>293</v>
      </c>
      <c r="G330" s="14">
        <f>B328-G329</f>
        <v>543950.32000000007</v>
      </c>
    </row>
    <row r="331" spans="1:7">
      <c r="A331" s="16"/>
      <c r="B331" s="12"/>
      <c r="C331" s="17"/>
      <c r="D331" s="358"/>
      <c r="E331" s="359"/>
      <c r="F331" s="6"/>
      <c r="G331" s="14"/>
    </row>
    <row r="332" spans="1:7">
      <c r="A332" s="16"/>
      <c r="B332" s="12"/>
      <c r="C332" s="6" t="s">
        <v>377</v>
      </c>
      <c r="D332" s="358">
        <f>D326+D327+D328</f>
        <v>0</v>
      </c>
      <c r="E332" s="359"/>
      <c r="F332" s="18"/>
      <c r="G332" s="19"/>
    </row>
    <row r="333" spans="1:7">
      <c r="A333" s="16"/>
      <c r="B333" s="12"/>
      <c r="C333" s="6"/>
      <c r="D333" s="4"/>
      <c r="E333" s="5"/>
      <c r="F333" s="355" t="s">
        <v>372</v>
      </c>
      <c r="G333" s="357"/>
    </row>
    <row r="334" spans="1:7">
      <c r="A334" s="3" t="s">
        <v>358</v>
      </c>
      <c r="B334" s="12">
        <v>31</v>
      </c>
      <c r="C334" s="18"/>
      <c r="D334" s="6"/>
      <c r="E334" s="20"/>
      <c r="F334" s="6" t="s">
        <v>359</v>
      </c>
      <c r="G334" s="14">
        <f>G326</f>
        <v>68451.900000000009</v>
      </c>
    </row>
    <row r="335" spans="1:7">
      <c r="A335" s="3" t="s">
        <v>360</v>
      </c>
      <c r="B335" s="12">
        <v>25</v>
      </c>
      <c r="C335" s="18"/>
      <c r="D335" s="6" t="s">
        <v>361</v>
      </c>
      <c r="E335" s="21">
        <v>0</v>
      </c>
      <c r="F335" s="22" t="s">
        <v>362</v>
      </c>
      <c r="G335" s="31">
        <f>B328*0.1</f>
        <v>68451.900000000009</v>
      </c>
    </row>
    <row r="336" spans="1:7">
      <c r="A336" s="23" t="s">
        <v>363</v>
      </c>
      <c r="B336" s="24"/>
      <c r="C336" s="25"/>
      <c r="D336" s="25"/>
      <c r="E336" s="26"/>
      <c r="F336" s="27" t="s">
        <v>364</v>
      </c>
      <c r="G336" s="28">
        <f>G334+G335</f>
        <v>136903.80000000002</v>
      </c>
    </row>
    <row r="338" spans="1:7">
      <c r="A338" s="17" t="s">
        <v>365</v>
      </c>
      <c r="E338" s="17" t="s">
        <v>366</v>
      </c>
    </row>
    <row r="344" spans="1:7">
      <c r="A344" s="369" t="s">
        <v>336</v>
      </c>
      <c r="B344" s="370"/>
      <c r="C344" s="370"/>
      <c r="D344" s="370"/>
      <c r="E344" s="370"/>
      <c r="F344" s="370"/>
      <c r="G344" s="371"/>
    </row>
    <row r="345" spans="1:7">
      <c r="A345" s="372"/>
      <c r="B345" s="373"/>
      <c r="C345" s="373"/>
      <c r="D345" s="373"/>
      <c r="E345" s="373"/>
      <c r="F345" s="373"/>
      <c r="G345" s="374"/>
    </row>
    <row r="346" spans="1:7">
      <c r="A346" s="3" t="s">
        <v>7</v>
      </c>
      <c r="B346" s="362" t="s">
        <v>388</v>
      </c>
      <c r="C346" s="363"/>
      <c r="D346" s="6" t="s">
        <v>11</v>
      </c>
      <c r="E346" s="7">
        <v>43487</v>
      </c>
      <c r="F346" s="6" t="s">
        <v>15</v>
      </c>
      <c r="G346" s="8" t="s">
        <v>368</v>
      </c>
    </row>
    <row r="347" spans="1:7">
      <c r="A347" s="3" t="s">
        <v>8</v>
      </c>
      <c r="B347" s="345"/>
      <c r="C347" s="346"/>
      <c r="D347" s="6" t="s">
        <v>12</v>
      </c>
      <c r="E347" s="7">
        <v>43851</v>
      </c>
      <c r="F347" s="6" t="s">
        <v>19</v>
      </c>
      <c r="G347" s="9"/>
    </row>
    <row r="348" spans="1:7">
      <c r="A348" s="3" t="s">
        <v>312</v>
      </c>
      <c r="B348" s="345" t="s">
        <v>114</v>
      </c>
      <c r="C348" s="346"/>
      <c r="D348" s="6" t="s">
        <v>13</v>
      </c>
      <c r="E348" s="32">
        <f>'[1]Employee Personal Details'!H334</f>
        <v>0</v>
      </c>
      <c r="F348" s="6" t="s">
        <v>340</v>
      </c>
      <c r="G348" s="10"/>
    </row>
    <row r="349" spans="1:7">
      <c r="A349" s="3" t="s">
        <v>10</v>
      </c>
      <c r="B349" s="345" t="s">
        <v>42</v>
      </c>
      <c r="C349" s="347"/>
      <c r="D349" s="347"/>
      <c r="E349" s="346"/>
      <c r="F349" s="6" t="s">
        <v>342</v>
      </c>
      <c r="G349" s="11">
        <v>43831</v>
      </c>
    </row>
    <row r="350" spans="1:7">
      <c r="A350" s="3" t="s">
        <v>20</v>
      </c>
      <c r="B350" s="345"/>
      <c r="C350" s="347"/>
      <c r="D350" s="347"/>
      <c r="E350" s="346"/>
      <c r="F350" s="6" t="s">
        <v>14</v>
      </c>
      <c r="G350" s="8" t="s">
        <v>375</v>
      </c>
    </row>
    <row r="351" spans="1:7">
      <c r="A351" s="3" t="s">
        <v>343</v>
      </c>
      <c r="B351" s="345"/>
      <c r="C351" s="346"/>
      <c r="D351" s="345"/>
      <c r="E351" s="347"/>
      <c r="F351" s="348"/>
      <c r="G351" s="349"/>
    </row>
    <row r="352" spans="1:7">
      <c r="A352" s="350" t="s">
        <v>21</v>
      </c>
      <c r="B352" s="351"/>
      <c r="C352" s="351"/>
      <c r="D352" s="351"/>
      <c r="E352" s="351"/>
      <c r="F352" s="351"/>
      <c r="G352" s="352"/>
    </row>
    <row r="353" spans="1:7">
      <c r="A353" s="366"/>
      <c r="B353" s="367"/>
      <c r="C353" s="367"/>
      <c r="D353" s="367"/>
      <c r="E353" s="367"/>
      <c r="F353" s="367"/>
      <c r="G353" s="368"/>
    </row>
    <row r="354" spans="1:7">
      <c r="A354" s="366"/>
      <c r="B354" s="367"/>
      <c r="C354" s="367"/>
      <c r="D354" s="367"/>
      <c r="E354" s="367"/>
      <c r="F354" s="367"/>
      <c r="G354" s="368"/>
    </row>
    <row r="355" spans="1:7">
      <c r="A355" s="353" t="s">
        <v>344</v>
      </c>
      <c r="B355" s="354"/>
      <c r="C355" s="355" t="s">
        <v>349</v>
      </c>
      <c r="D355" s="356"/>
      <c r="E355" s="354"/>
      <c r="F355" s="355" t="s">
        <v>346</v>
      </c>
      <c r="G355" s="357"/>
    </row>
    <row r="356" spans="1:7">
      <c r="A356" s="3" t="s">
        <v>376</v>
      </c>
      <c r="B356" s="12">
        <v>479306</v>
      </c>
      <c r="C356" s="6" t="s">
        <v>348</v>
      </c>
      <c r="D356" s="358">
        <v>0</v>
      </c>
      <c r="E356" s="359"/>
      <c r="F356" s="13" t="s">
        <v>243</v>
      </c>
      <c r="G356" s="14">
        <f>B358*0.1</f>
        <v>54885.600000000006</v>
      </c>
    </row>
    <row r="357" spans="1:7">
      <c r="A357" s="3" t="s">
        <v>349</v>
      </c>
      <c r="B357" s="12">
        <f>D356+D357+D358+D359</f>
        <v>69550</v>
      </c>
      <c r="C357" s="15" t="s">
        <v>350</v>
      </c>
      <c r="D357" s="358">
        <v>69550</v>
      </c>
      <c r="E357" s="359"/>
      <c r="F357" s="6" t="s">
        <v>245</v>
      </c>
      <c r="G357" s="14">
        <v>43894.080000000002</v>
      </c>
    </row>
    <row r="358" spans="1:7">
      <c r="A358" s="3" t="s">
        <v>351</v>
      </c>
      <c r="B358" s="12">
        <f>B356+B357</f>
        <v>548856</v>
      </c>
      <c r="C358" s="6" t="s">
        <v>352</v>
      </c>
      <c r="D358" s="358">
        <v>0</v>
      </c>
      <c r="E358" s="359"/>
      <c r="F358" s="6" t="s">
        <v>353</v>
      </c>
      <c r="G358" s="14">
        <v>100000</v>
      </c>
    </row>
    <row r="359" spans="1:7">
      <c r="A359" s="3"/>
      <c r="B359" s="12"/>
      <c r="C359" s="6" t="s">
        <v>354</v>
      </c>
      <c r="D359" s="358">
        <v>0</v>
      </c>
      <c r="E359" s="359"/>
      <c r="F359" s="6" t="s">
        <v>355</v>
      </c>
      <c r="G359" s="14">
        <f>G356+G357+G358</f>
        <v>198779.68</v>
      </c>
    </row>
    <row r="360" spans="1:7">
      <c r="A360" s="16"/>
      <c r="B360" s="12"/>
      <c r="C360" s="6"/>
      <c r="D360" s="358"/>
      <c r="E360" s="359"/>
      <c r="F360" s="6" t="s">
        <v>293</v>
      </c>
      <c r="G360" s="14">
        <f>B358-G359</f>
        <v>350076.32</v>
      </c>
    </row>
    <row r="361" spans="1:7">
      <c r="A361" s="16"/>
      <c r="B361" s="12"/>
      <c r="C361" s="17"/>
      <c r="D361" s="358"/>
      <c r="E361" s="359"/>
      <c r="F361" s="6"/>
      <c r="G361" s="14"/>
    </row>
    <row r="362" spans="1:7">
      <c r="A362" s="16"/>
      <c r="B362" s="12"/>
      <c r="C362" s="6" t="s">
        <v>377</v>
      </c>
      <c r="D362" s="358">
        <f>D356+D357+D358</f>
        <v>69550</v>
      </c>
      <c r="E362" s="359"/>
      <c r="F362" s="18"/>
      <c r="G362" s="19"/>
    </row>
    <row r="363" spans="1:7">
      <c r="A363" s="16"/>
      <c r="B363" s="12"/>
      <c r="C363" s="6"/>
      <c r="D363" s="4"/>
      <c r="E363" s="5"/>
      <c r="F363" s="355" t="s">
        <v>372</v>
      </c>
      <c r="G363" s="357"/>
    </row>
    <row r="364" spans="1:7">
      <c r="A364" s="3" t="s">
        <v>358</v>
      </c>
      <c r="B364" s="12">
        <v>31</v>
      </c>
      <c r="C364" s="18"/>
      <c r="D364" s="6"/>
      <c r="E364" s="20"/>
      <c r="F364" s="6" t="s">
        <v>359</v>
      </c>
      <c r="G364" s="14">
        <f>G356</f>
        <v>54885.600000000006</v>
      </c>
    </row>
    <row r="365" spans="1:7">
      <c r="A365" s="3" t="s">
        <v>360</v>
      </c>
      <c r="B365" s="12">
        <v>25</v>
      </c>
      <c r="C365" s="18"/>
      <c r="D365" s="6" t="s">
        <v>361</v>
      </c>
      <c r="E365" s="21">
        <v>0</v>
      </c>
      <c r="F365" s="22" t="s">
        <v>362</v>
      </c>
      <c r="G365" s="31">
        <f>B358*0.1</f>
        <v>54885.600000000006</v>
      </c>
    </row>
    <row r="366" spans="1:7">
      <c r="A366" s="23" t="s">
        <v>363</v>
      </c>
      <c r="B366" s="24"/>
      <c r="C366" s="25"/>
      <c r="D366" s="25"/>
      <c r="E366" s="26"/>
      <c r="F366" s="27" t="s">
        <v>364</v>
      </c>
      <c r="G366" s="28">
        <f>G364+G365</f>
        <v>109771.20000000001</v>
      </c>
    </row>
    <row r="368" spans="1:7">
      <c r="A368" s="17" t="s">
        <v>365</v>
      </c>
      <c r="E368" s="17" t="s">
        <v>366</v>
      </c>
    </row>
    <row r="379" spans="1:7">
      <c r="A379" s="369" t="s">
        <v>336</v>
      </c>
      <c r="B379" s="370"/>
      <c r="C379" s="370"/>
      <c r="D379" s="370"/>
      <c r="E379" s="370"/>
      <c r="F379" s="370"/>
      <c r="G379" s="371"/>
    </row>
    <row r="380" spans="1:7">
      <c r="A380" s="372"/>
      <c r="B380" s="373"/>
      <c r="C380" s="373"/>
      <c r="D380" s="373"/>
      <c r="E380" s="373"/>
      <c r="F380" s="373"/>
      <c r="G380" s="374"/>
    </row>
    <row r="381" spans="1:7">
      <c r="A381" s="3" t="s">
        <v>7</v>
      </c>
      <c r="B381" s="362" t="s">
        <v>389</v>
      </c>
      <c r="C381" s="363"/>
      <c r="D381" s="6" t="s">
        <v>11</v>
      </c>
      <c r="E381" s="7">
        <v>43770</v>
      </c>
      <c r="F381" s="6" t="s">
        <v>15</v>
      </c>
      <c r="G381" s="8" t="s">
        <v>368</v>
      </c>
    </row>
    <row r="382" spans="1:7">
      <c r="A382" s="3" t="s">
        <v>8</v>
      </c>
      <c r="B382" s="345"/>
      <c r="C382" s="346"/>
      <c r="D382" s="6" t="s">
        <v>12</v>
      </c>
      <c r="E382" s="7">
        <v>44134</v>
      </c>
      <c r="F382" s="6" t="s">
        <v>19</v>
      </c>
      <c r="G382" s="9"/>
    </row>
    <row r="383" spans="1:7">
      <c r="A383" s="3" t="s">
        <v>312</v>
      </c>
      <c r="B383" s="345" t="s">
        <v>339</v>
      </c>
      <c r="C383" s="346"/>
      <c r="D383" s="6" t="s">
        <v>13</v>
      </c>
      <c r="E383" s="32">
        <f>'[1]Employee Personal Details'!H407</f>
        <v>0</v>
      </c>
      <c r="F383" s="6" t="s">
        <v>340</v>
      </c>
      <c r="G383" s="10"/>
    </row>
    <row r="384" spans="1:7">
      <c r="A384" s="3" t="s">
        <v>10</v>
      </c>
      <c r="B384" s="345" t="s">
        <v>341</v>
      </c>
      <c r="C384" s="347"/>
      <c r="D384" s="347"/>
      <c r="E384" s="346"/>
      <c r="F384" s="6" t="s">
        <v>342</v>
      </c>
      <c r="G384" s="11">
        <v>43466</v>
      </c>
    </row>
    <row r="385" spans="1:7">
      <c r="A385" s="3" t="s">
        <v>20</v>
      </c>
      <c r="B385" s="345"/>
      <c r="C385" s="347"/>
      <c r="D385" s="347"/>
      <c r="E385" s="346"/>
      <c r="F385" s="6" t="s">
        <v>14</v>
      </c>
      <c r="G385" s="8" t="s">
        <v>375</v>
      </c>
    </row>
    <row r="386" spans="1:7">
      <c r="A386" s="3" t="s">
        <v>343</v>
      </c>
      <c r="B386" s="345"/>
      <c r="C386" s="346"/>
      <c r="D386" s="345"/>
      <c r="E386" s="347"/>
      <c r="F386" s="348"/>
      <c r="G386" s="349"/>
    </row>
    <row r="387" spans="1:7">
      <c r="A387" s="350" t="s">
        <v>21</v>
      </c>
      <c r="B387" s="351"/>
      <c r="C387" s="351"/>
      <c r="D387" s="351"/>
      <c r="E387" s="351"/>
      <c r="F387" s="351"/>
      <c r="G387" s="352"/>
    </row>
    <row r="388" spans="1:7">
      <c r="A388" s="366"/>
      <c r="B388" s="367"/>
      <c r="C388" s="367"/>
      <c r="D388" s="367"/>
      <c r="E388" s="367"/>
      <c r="F388" s="367"/>
      <c r="G388" s="368"/>
    </row>
    <row r="389" spans="1:7">
      <c r="A389" s="366"/>
      <c r="B389" s="367"/>
      <c r="C389" s="367"/>
      <c r="D389" s="367"/>
      <c r="E389" s="367"/>
      <c r="F389" s="367"/>
      <c r="G389" s="368"/>
    </row>
    <row r="390" spans="1:7">
      <c r="A390" s="353" t="s">
        <v>344</v>
      </c>
      <c r="B390" s="354"/>
      <c r="C390" s="355" t="s">
        <v>349</v>
      </c>
      <c r="D390" s="356"/>
      <c r="E390" s="354"/>
      <c r="F390" s="355" t="s">
        <v>346</v>
      </c>
      <c r="G390" s="357"/>
    </row>
    <row r="391" spans="1:7">
      <c r="A391" s="3" t="s">
        <v>376</v>
      </c>
      <c r="B391" s="12">
        <v>347619</v>
      </c>
      <c r="C391" s="6" t="s">
        <v>348</v>
      </c>
      <c r="D391" s="358">
        <v>0</v>
      </c>
      <c r="E391" s="359"/>
      <c r="F391" s="13" t="s">
        <v>243</v>
      </c>
      <c r="G391" s="14">
        <f>B393*0.1</f>
        <v>34761.9</v>
      </c>
    </row>
    <row r="392" spans="1:7">
      <c r="A392" s="3" t="s">
        <v>349</v>
      </c>
      <c r="B392" s="12">
        <f>D391+D392+D393+D394</f>
        <v>0</v>
      </c>
      <c r="C392" s="15" t="s">
        <v>350</v>
      </c>
      <c r="D392" s="358">
        <v>0</v>
      </c>
      <c r="E392" s="359"/>
      <c r="F392" s="6" t="s">
        <v>245</v>
      </c>
      <c r="G392" s="14">
        <v>12857.14</v>
      </c>
    </row>
    <row r="393" spans="1:7">
      <c r="A393" s="3" t="s">
        <v>351</v>
      </c>
      <c r="B393" s="12">
        <f>B391+B392</f>
        <v>347619</v>
      </c>
      <c r="C393" s="6" t="s">
        <v>352</v>
      </c>
      <c r="D393" s="358">
        <v>0</v>
      </c>
      <c r="E393" s="359"/>
      <c r="F393" s="6" t="s">
        <v>353</v>
      </c>
      <c r="G393" s="14">
        <v>0</v>
      </c>
    </row>
    <row r="394" spans="1:7">
      <c r="A394" s="3"/>
      <c r="B394" s="12"/>
      <c r="C394" s="6" t="s">
        <v>354</v>
      </c>
      <c r="D394" s="358">
        <v>0</v>
      </c>
      <c r="E394" s="359"/>
      <c r="F394" s="6" t="s">
        <v>355</v>
      </c>
      <c r="G394" s="14">
        <f>G391+G392+G393</f>
        <v>47619.040000000001</v>
      </c>
    </row>
    <row r="395" spans="1:7">
      <c r="A395" s="16"/>
      <c r="B395" s="12"/>
      <c r="C395" s="6"/>
      <c r="D395" s="358"/>
      <c r="E395" s="359"/>
      <c r="F395" s="6" t="s">
        <v>293</v>
      </c>
      <c r="G395" s="14">
        <f>B393-G394</f>
        <v>299999.96000000002</v>
      </c>
    </row>
    <row r="396" spans="1:7">
      <c r="A396" s="16"/>
      <c r="B396" s="12"/>
      <c r="C396" s="17"/>
      <c r="D396" s="358"/>
      <c r="E396" s="359"/>
      <c r="F396" s="6"/>
      <c r="G396" s="14"/>
    </row>
    <row r="397" spans="1:7">
      <c r="A397" s="16"/>
      <c r="B397" s="12"/>
      <c r="C397" s="6" t="s">
        <v>377</v>
      </c>
      <c r="D397" s="358">
        <f>D391+D392+D393</f>
        <v>0</v>
      </c>
      <c r="E397" s="359"/>
      <c r="F397" s="18"/>
      <c r="G397" s="19"/>
    </row>
    <row r="398" spans="1:7">
      <c r="A398" s="16"/>
      <c r="B398" s="12"/>
      <c r="C398" s="6"/>
      <c r="D398" s="4"/>
      <c r="E398" s="5"/>
      <c r="F398" s="355" t="s">
        <v>372</v>
      </c>
      <c r="G398" s="357"/>
    </row>
    <row r="399" spans="1:7">
      <c r="A399" s="3" t="s">
        <v>358</v>
      </c>
      <c r="B399" s="12">
        <v>31</v>
      </c>
      <c r="C399" s="18"/>
      <c r="D399" s="6"/>
      <c r="E399" s="20"/>
      <c r="F399" s="6" t="s">
        <v>359</v>
      </c>
      <c r="G399" s="14">
        <f>G391</f>
        <v>34761.9</v>
      </c>
    </row>
    <row r="400" spans="1:7">
      <c r="A400" s="3" t="s">
        <v>360</v>
      </c>
      <c r="B400" s="12">
        <v>25</v>
      </c>
      <c r="C400" s="18"/>
      <c r="D400" s="6" t="s">
        <v>361</v>
      </c>
      <c r="E400" s="21">
        <v>0</v>
      </c>
      <c r="F400" s="22" t="s">
        <v>362</v>
      </c>
      <c r="G400" s="31">
        <f>B393*0.1</f>
        <v>34761.9</v>
      </c>
    </row>
    <row r="401" spans="1:7">
      <c r="A401" s="23" t="s">
        <v>363</v>
      </c>
      <c r="B401" s="24"/>
      <c r="C401" s="25"/>
      <c r="D401" s="25"/>
      <c r="E401" s="26"/>
      <c r="F401" s="27" t="s">
        <v>364</v>
      </c>
      <c r="G401" s="28">
        <f>G399+G400</f>
        <v>69523.8</v>
      </c>
    </row>
    <row r="403" spans="1:7">
      <c r="A403" s="17" t="s">
        <v>365</v>
      </c>
      <c r="E403" s="17" t="s">
        <v>366</v>
      </c>
    </row>
    <row r="419" spans="1:7">
      <c r="A419" s="369" t="s">
        <v>336</v>
      </c>
      <c r="B419" s="370"/>
      <c r="C419" s="370"/>
      <c r="D419" s="370"/>
      <c r="E419" s="370"/>
      <c r="F419" s="370"/>
      <c r="G419" s="371"/>
    </row>
    <row r="420" spans="1:7">
      <c r="A420" s="372"/>
      <c r="B420" s="373"/>
      <c r="C420" s="373"/>
      <c r="D420" s="373"/>
      <c r="E420" s="373"/>
      <c r="F420" s="373"/>
      <c r="G420" s="374"/>
    </row>
    <row r="421" spans="1:7">
      <c r="A421" s="3" t="s">
        <v>7</v>
      </c>
      <c r="B421" s="362" t="s">
        <v>390</v>
      </c>
      <c r="C421" s="363"/>
      <c r="D421" s="6" t="s">
        <v>11</v>
      </c>
      <c r="E421" s="7">
        <v>43617</v>
      </c>
      <c r="F421" s="6" t="s">
        <v>15</v>
      </c>
      <c r="G421" s="8" t="s">
        <v>368</v>
      </c>
    </row>
    <row r="422" spans="1:7">
      <c r="A422" s="3" t="s">
        <v>8</v>
      </c>
      <c r="B422" s="345"/>
      <c r="C422" s="346"/>
      <c r="D422" s="6" t="s">
        <v>12</v>
      </c>
      <c r="E422" s="7">
        <v>44012</v>
      </c>
      <c r="F422" s="6" t="s">
        <v>19</v>
      </c>
      <c r="G422" s="9"/>
    </row>
    <row r="423" spans="1:7">
      <c r="A423" s="3" t="s">
        <v>312</v>
      </c>
      <c r="B423" s="345" t="s">
        <v>374</v>
      </c>
      <c r="C423" s="346"/>
      <c r="D423" s="6" t="s">
        <v>13</v>
      </c>
      <c r="E423" s="32">
        <f>'[1]Employee Personal Details'!H546</f>
        <v>0</v>
      </c>
      <c r="F423" s="6" t="s">
        <v>340</v>
      </c>
      <c r="G423" s="10"/>
    </row>
    <row r="424" spans="1:7">
      <c r="A424" s="3" t="s">
        <v>10</v>
      </c>
      <c r="B424" s="345" t="s">
        <v>52</v>
      </c>
      <c r="C424" s="347"/>
      <c r="D424" s="347"/>
      <c r="E424" s="346"/>
      <c r="F424" s="6" t="s">
        <v>342</v>
      </c>
      <c r="G424" s="11">
        <v>43831</v>
      </c>
    </row>
    <row r="425" spans="1:7">
      <c r="A425" s="3" t="s">
        <v>20</v>
      </c>
      <c r="B425" s="345"/>
      <c r="C425" s="347"/>
      <c r="D425" s="347"/>
      <c r="E425" s="346"/>
      <c r="F425" s="6" t="s">
        <v>14</v>
      </c>
      <c r="G425" s="8" t="s">
        <v>375</v>
      </c>
    </row>
    <row r="426" spans="1:7">
      <c r="A426" s="3" t="s">
        <v>343</v>
      </c>
      <c r="B426" s="345"/>
      <c r="C426" s="346"/>
      <c r="D426" s="345"/>
      <c r="E426" s="347"/>
      <c r="F426" s="348"/>
      <c r="G426" s="349"/>
    </row>
    <row r="427" spans="1:7">
      <c r="A427" s="350" t="s">
        <v>21</v>
      </c>
      <c r="B427" s="351"/>
      <c r="C427" s="351"/>
      <c r="D427" s="351"/>
      <c r="E427" s="351"/>
      <c r="F427" s="351"/>
      <c r="G427" s="352"/>
    </row>
    <row r="428" spans="1:7">
      <c r="A428" s="366"/>
      <c r="B428" s="367"/>
      <c r="C428" s="367"/>
      <c r="D428" s="367"/>
      <c r="E428" s="367"/>
      <c r="F428" s="367"/>
      <c r="G428" s="368"/>
    </row>
    <row r="429" spans="1:7">
      <c r="A429" s="366"/>
      <c r="B429" s="367"/>
      <c r="C429" s="367"/>
      <c r="D429" s="367"/>
      <c r="E429" s="367"/>
      <c r="F429" s="367"/>
      <c r="G429" s="368"/>
    </row>
    <row r="430" spans="1:7">
      <c r="A430" s="353" t="s">
        <v>344</v>
      </c>
      <c r="B430" s="354"/>
      <c r="C430" s="355" t="s">
        <v>349</v>
      </c>
      <c r="D430" s="356"/>
      <c r="E430" s="354"/>
      <c r="F430" s="355" t="s">
        <v>346</v>
      </c>
      <c r="G430" s="357"/>
    </row>
    <row r="431" spans="1:7">
      <c r="A431" s="3" t="s">
        <v>376</v>
      </c>
      <c r="B431" s="12">
        <v>225519</v>
      </c>
      <c r="C431" s="6" t="s">
        <v>348</v>
      </c>
      <c r="D431" s="358">
        <v>0</v>
      </c>
      <c r="E431" s="359"/>
      <c r="F431" s="13" t="s">
        <v>243</v>
      </c>
      <c r="G431" s="14">
        <f>B433*0.1</f>
        <v>22551.9</v>
      </c>
    </row>
    <row r="432" spans="1:7">
      <c r="A432" s="3" t="s">
        <v>349</v>
      </c>
      <c r="B432" s="12">
        <f>D431+D432+D433+D434</f>
        <v>0</v>
      </c>
      <c r="C432" s="15" t="s">
        <v>350</v>
      </c>
      <c r="D432" s="358">
        <v>0</v>
      </c>
      <c r="E432" s="359"/>
      <c r="F432" s="6" t="s">
        <v>245</v>
      </c>
      <c r="G432" s="14">
        <v>2967</v>
      </c>
    </row>
    <row r="433" spans="1:7">
      <c r="A433" s="3" t="s">
        <v>351</v>
      </c>
      <c r="B433" s="12">
        <f>B431+B432</f>
        <v>225519</v>
      </c>
      <c r="C433" s="6" t="s">
        <v>352</v>
      </c>
      <c r="D433" s="358">
        <v>0</v>
      </c>
      <c r="E433" s="359"/>
      <c r="F433" s="6" t="s">
        <v>353</v>
      </c>
      <c r="G433" s="14">
        <v>45000</v>
      </c>
    </row>
    <row r="434" spans="1:7">
      <c r="A434" s="3"/>
      <c r="B434" s="12"/>
      <c r="C434" s="6" t="s">
        <v>354</v>
      </c>
      <c r="D434" s="358">
        <v>0</v>
      </c>
      <c r="E434" s="359"/>
      <c r="F434" s="6" t="s">
        <v>355</v>
      </c>
      <c r="G434" s="14">
        <f>G431+G432+G433</f>
        <v>70518.899999999994</v>
      </c>
    </row>
    <row r="435" spans="1:7">
      <c r="A435" s="16"/>
      <c r="B435" s="12"/>
      <c r="C435" s="6"/>
      <c r="D435" s="358"/>
      <c r="E435" s="359"/>
      <c r="F435" s="6" t="s">
        <v>293</v>
      </c>
      <c r="G435" s="14">
        <f>B433-G434</f>
        <v>155000.1</v>
      </c>
    </row>
    <row r="436" spans="1:7">
      <c r="A436" s="16"/>
      <c r="B436" s="12"/>
      <c r="C436" s="17"/>
      <c r="D436" s="358"/>
      <c r="E436" s="359"/>
      <c r="F436" s="6"/>
      <c r="G436" s="14"/>
    </row>
    <row r="437" spans="1:7">
      <c r="A437" s="16"/>
      <c r="B437" s="12"/>
      <c r="C437" s="6" t="s">
        <v>377</v>
      </c>
      <c r="D437" s="358">
        <f>D431+D432+D433</f>
        <v>0</v>
      </c>
      <c r="E437" s="359"/>
      <c r="F437" s="18"/>
      <c r="G437" s="19"/>
    </row>
    <row r="438" spans="1:7">
      <c r="A438" s="16"/>
      <c r="B438" s="12"/>
      <c r="C438" s="6"/>
      <c r="D438" s="4"/>
      <c r="E438" s="5"/>
      <c r="F438" s="355" t="s">
        <v>372</v>
      </c>
      <c r="G438" s="357"/>
    </row>
    <row r="439" spans="1:7">
      <c r="A439" s="3" t="s">
        <v>358</v>
      </c>
      <c r="B439" s="12">
        <v>31</v>
      </c>
      <c r="C439" s="18"/>
      <c r="D439" s="6"/>
      <c r="E439" s="20"/>
      <c r="F439" s="6" t="s">
        <v>359</v>
      </c>
      <c r="G439" s="14">
        <f>G431</f>
        <v>22551.9</v>
      </c>
    </row>
    <row r="440" spans="1:7">
      <c r="A440" s="3" t="s">
        <v>360</v>
      </c>
      <c r="B440" s="12">
        <v>25</v>
      </c>
      <c r="C440" s="18"/>
      <c r="D440" s="6" t="s">
        <v>361</v>
      </c>
      <c r="E440" s="21">
        <v>0</v>
      </c>
      <c r="F440" s="22" t="s">
        <v>362</v>
      </c>
      <c r="G440" s="31">
        <f>B433*0.1</f>
        <v>22551.9</v>
      </c>
    </row>
    <row r="441" spans="1:7">
      <c r="A441" s="23" t="s">
        <v>363</v>
      </c>
      <c r="B441" s="24"/>
      <c r="C441" s="25"/>
      <c r="D441" s="25"/>
      <c r="E441" s="26"/>
      <c r="F441" s="27" t="s">
        <v>364</v>
      </c>
      <c r="G441" s="28">
        <f>G439+G440</f>
        <v>45103.8</v>
      </c>
    </row>
    <row r="443" spans="1:7">
      <c r="A443" s="17" t="s">
        <v>365</v>
      </c>
      <c r="E443" s="17" t="s">
        <v>366</v>
      </c>
    </row>
    <row r="453" spans="1:7">
      <c r="A453" s="369" t="s">
        <v>336</v>
      </c>
      <c r="B453" s="370"/>
      <c r="C453" s="370"/>
      <c r="D453" s="370"/>
      <c r="E453" s="370"/>
      <c r="F453" s="370"/>
      <c r="G453" s="371"/>
    </row>
    <row r="454" spans="1:7">
      <c r="A454" s="372"/>
      <c r="B454" s="373"/>
      <c r="C454" s="373"/>
      <c r="D454" s="373"/>
      <c r="E454" s="373"/>
      <c r="F454" s="373"/>
      <c r="G454" s="374"/>
    </row>
    <row r="455" spans="1:7">
      <c r="A455" s="3" t="s">
        <v>7</v>
      </c>
      <c r="B455" s="362" t="s">
        <v>391</v>
      </c>
      <c r="C455" s="363"/>
      <c r="D455" s="6" t="s">
        <v>11</v>
      </c>
      <c r="E455" s="7">
        <v>43770</v>
      </c>
      <c r="F455" s="6" t="s">
        <v>15</v>
      </c>
      <c r="G455" s="8" t="s">
        <v>368</v>
      </c>
    </row>
    <row r="456" spans="1:7">
      <c r="A456" s="3" t="s">
        <v>8</v>
      </c>
      <c r="B456" s="345"/>
      <c r="C456" s="346"/>
      <c r="D456" s="6" t="s">
        <v>12</v>
      </c>
      <c r="E456" s="7">
        <v>44134</v>
      </c>
      <c r="F456" s="6" t="s">
        <v>19</v>
      </c>
      <c r="G456" s="9"/>
    </row>
    <row r="457" spans="1:7">
      <c r="A457" s="3" t="s">
        <v>312</v>
      </c>
      <c r="B457" s="345" t="s">
        <v>374</v>
      </c>
      <c r="C457" s="346"/>
      <c r="D457" s="6" t="s">
        <v>13</v>
      </c>
      <c r="E457" s="32">
        <f>'[1]Employee Personal Details'!H580</f>
        <v>0</v>
      </c>
      <c r="F457" s="6" t="s">
        <v>340</v>
      </c>
      <c r="G457" s="10"/>
    </row>
    <row r="458" spans="1:7">
      <c r="A458" s="3" t="s">
        <v>10</v>
      </c>
      <c r="B458" s="345" t="s">
        <v>52</v>
      </c>
      <c r="C458" s="347"/>
      <c r="D458" s="347"/>
      <c r="E458" s="346"/>
      <c r="F458" s="6" t="s">
        <v>342</v>
      </c>
      <c r="G458" s="11">
        <v>43831</v>
      </c>
    </row>
    <row r="459" spans="1:7">
      <c r="A459" s="3" t="s">
        <v>20</v>
      </c>
      <c r="B459" s="345"/>
      <c r="C459" s="347"/>
      <c r="D459" s="347"/>
      <c r="E459" s="346"/>
      <c r="F459" s="6" t="s">
        <v>14</v>
      </c>
      <c r="G459" s="8" t="s">
        <v>375</v>
      </c>
    </row>
    <row r="460" spans="1:7">
      <c r="A460" s="3" t="s">
        <v>343</v>
      </c>
      <c r="B460" s="345"/>
      <c r="C460" s="346"/>
      <c r="D460" s="345"/>
      <c r="E460" s="347"/>
      <c r="F460" s="348"/>
      <c r="G460" s="349"/>
    </row>
    <row r="461" spans="1:7">
      <c r="A461" s="350" t="s">
        <v>21</v>
      </c>
      <c r="B461" s="351"/>
      <c r="C461" s="351"/>
      <c r="D461" s="351"/>
      <c r="E461" s="351"/>
      <c r="F461" s="351"/>
      <c r="G461" s="352"/>
    </row>
    <row r="462" spans="1:7">
      <c r="A462" s="366"/>
      <c r="B462" s="367"/>
      <c r="C462" s="367"/>
      <c r="D462" s="367"/>
      <c r="E462" s="367"/>
      <c r="F462" s="367"/>
      <c r="G462" s="368"/>
    </row>
    <row r="463" spans="1:7">
      <c r="A463" s="366"/>
      <c r="B463" s="367"/>
      <c r="C463" s="367"/>
      <c r="D463" s="367"/>
      <c r="E463" s="367"/>
      <c r="F463" s="367"/>
      <c r="G463" s="368"/>
    </row>
    <row r="464" spans="1:7">
      <c r="A464" s="353" t="s">
        <v>344</v>
      </c>
      <c r="B464" s="354"/>
      <c r="C464" s="355" t="s">
        <v>349</v>
      </c>
      <c r="D464" s="356"/>
      <c r="E464" s="354"/>
      <c r="F464" s="355" t="s">
        <v>346</v>
      </c>
      <c r="G464" s="357"/>
    </row>
    <row r="465" spans="1:7">
      <c r="A465" s="3" t="s">
        <v>376</v>
      </c>
      <c r="B465" s="12">
        <v>225519</v>
      </c>
      <c r="C465" s="6" t="s">
        <v>348</v>
      </c>
      <c r="D465" s="358">
        <v>0</v>
      </c>
      <c r="E465" s="359"/>
      <c r="F465" s="13" t="s">
        <v>243</v>
      </c>
      <c r="G465" s="14">
        <f>B467*0.1</f>
        <v>22551.9</v>
      </c>
    </row>
    <row r="466" spans="1:7">
      <c r="A466" s="3" t="s">
        <v>349</v>
      </c>
      <c r="B466" s="12">
        <f>D465+D466+D467+D468</f>
        <v>0</v>
      </c>
      <c r="C466" s="15" t="s">
        <v>350</v>
      </c>
      <c r="D466" s="358">
        <v>0</v>
      </c>
      <c r="E466" s="359"/>
      <c r="F466" s="6" t="s">
        <v>245</v>
      </c>
      <c r="G466" s="14">
        <v>2967</v>
      </c>
    </row>
    <row r="467" spans="1:7">
      <c r="A467" s="3" t="s">
        <v>351</v>
      </c>
      <c r="B467" s="12">
        <f>B465+B466</f>
        <v>225519</v>
      </c>
      <c r="C467" s="6" t="s">
        <v>352</v>
      </c>
      <c r="D467" s="358">
        <v>0</v>
      </c>
      <c r="E467" s="359"/>
      <c r="F467" s="6" t="s">
        <v>353</v>
      </c>
      <c r="G467" s="14">
        <v>0</v>
      </c>
    </row>
    <row r="468" spans="1:7">
      <c r="A468" s="3"/>
      <c r="B468" s="12"/>
      <c r="C468" s="6" t="s">
        <v>354</v>
      </c>
      <c r="D468" s="358">
        <v>0</v>
      </c>
      <c r="E468" s="359"/>
      <c r="F468" s="6" t="s">
        <v>355</v>
      </c>
      <c r="G468" s="14">
        <f>G465+G466+G467</f>
        <v>25518.9</v>
      </c>
    </row>
    <row r="469" spans="1:7">
      <c r="A469" s="16"/>
      <c r="B469" s="12"/>
      <c r="C469" s="6"/>
      <c r="D469" s="358"/>
      <c r="E469" s="359"/>
      <c r="F469" s="6" t="s">
        <v>293</v>
      </c>
      <c r="G469" s="14">
        <f>B467-G468</f>
        <v>200000.1</v>
      </c>
    </row>
    <row r="470" spans="1:7">
      <c r="A470" s="16"/>
      <c r="B470" s="12"/>
      <c r="C470" s="17"/>
      <c r="D470" s="358"/>
      <c r="E470" s="359"/>
      <c r="F470" s="6"/>
      <c r="G470" s="14"/>
    </row>
    <row r="471" spans="1:7">
      <c r="A471" s="16"/>
      <c r="B471" s="12"/>
      <c r="C471" s="6" t="s">
        <v>377</v>
      </c>
      <c r="D471" s="358">
        <f>D465+D466+D467</f>
        <v>0</v>
      </c>
      <c r="E471" s="359"/>
      <c r="F471" s="18"/>
      <c r="G471" s="19"/>
    </row>
    <row r="472" spans="1:7">
      <c r="A472" s="16"/>
      <c r="B472" s="12"/>
      <c r="C472" s="6"/>
      <c r="D472" s="4"/>
      <c r="E472" s="5"/>
      <c r="F472" s="355" t="s">
        <v>372</v>
      </c>
      <c r="G472" s="357"/>
    </row>
    <row r="473" spans="1:7">
      <c r="A473" s="3" t="s">
        <v>358</v>
      </c>
      <c r="B473" s="12">
        <v>31</v>
      </c>
      <c r="C473" s="18"/>
      <c r="D473" s="6"/>
      <c r="E473" s="20"/>
      <c r="F473" s="6" t="s">
        <v>359</v>
      </c>
      <c r="G473" s="14">
        <f>G465</f>
        <v>22551.9</v>
      </c>
    </row>
    <row r="474" spans="1:7">
      <c r="A474" s="3" t="s">
        <v>360</v>
      </c>
      <c r="B474" s="12">
        <v>25</v>
      </c>
      <c r="C474" s="18"/>
      <c r="D474" s="6" t="s">
        <v>361</v>
      </c>
      <c r="E474" s="21">
        <v>0</v>
      </c>
      <c r="F474" s="22" t="s">
        <v>362</v>
      </c>
      <c r="G474" s="31">
        <f>B467*0.1</f>
        <v>22551.9</v>
      </c>
    </row>
    <row r="475" spans="1:7">
      <c r="A475" s="23" t="s">
        <v>363</v>
      </c>
      <c r="B475" s="24"/>
      <c r="C475" s="25"/>
      <c r="D475" s="25"/>
      <c r="E475" s="26"/>
      <c r="F475" s="27" t="s">
        <v>364</v>
      </c>
      <c r="G475" s="28">
        <f>G473+G474</f>
        <v>45103.8</v>
      </c>
    </row>
    <row r="477" spans="1:7">
      <c r="A477" s="17" t="s">
        <v>365</v>
      </c>
      <c r="E477" s="17" t="s">
        <v>366</v>
      </c>
    </row>
    <row r="487" spans="1:7">
      <c r="A487" s="369" t="s">
        <v>336</v>
      </c>
      <c r="B487" s="370"/>
      <c r="C487" s="370"/>
      <c r="D487" s="370"/>
      <c r="E487" s="370"/>
      <c r="F487" s="370"/>
      <c r="G487" s="371"/>
    </row>
    <row r="488" spans="1:7">
      <c r="A488" s="372"/>
      <c r="B488" s="373"/>
      <c r="C488" s="373"/>
      <c r="D488" s="373"/>
      <c r="E488" s="373"/>
      <c r="F488" s="373"/>
      <c r="G488" s="374"/>
    </row>
    <row r="489" spans="1:7">
      <c r="A489" s="3" t="s">
        <v>7</v>
      </c>
      <c r="B489" s="362" t="s">
        <v>392</v>
      </c>
      <c r="C489" s="363"/>
      <c r="D489" s="6" t="s">
        <v>11</v>
      </c>
      <c r="E489" s="7">
        <v>43770</v>
      </c>
      <c r="F489" s="6" t="s">
        <v>15</v>
      </c>
      <c r="G489" s="8" t="s">
        <v>368</v>
      </c>
    </row>
    <row r="490" spans="1:7">
      <c r="A490" s="3" t="s">
        <v>8</v>
      </c>
      <c r="B490" s="345"/>
      <c r="C490" s="346"/>
      <c r="D490" s="6" t="s">
        <v>12</v>
      </c>
      <c r="E490" s="7">
        <v>44135</v>
      </c>
      <c r="F490" s="6" t="s">
        <v>19</v>
      </c>
      <c r="G490" s="9"/>
    </row>
    <row r="491" spans="1:7">
      <c r="A491" s="3" t="s">
        <v>312</v>
      </c>
      <c r="B491" s="345" t="s">
        <v>374</v>
      </c>
      <c r="C491" s="346"/>
      <c r="D491" s="6" t="s">
        <v>13</v>
      </c>
      <c r="E491" s="32">
        <f>'[1]Employee Personal Details'!H442</f>
        <v>0</v>
      </c>
      <c r="F491" s="6" t="s">
        <v>340</v>
      </c>
      <c r="G491" s="10"/>
    </row>
    <row r="492" spans="1:7">
      <c r="A492" s="3" t="s">
        <v>10</v>
      </c>
      <c r="B492" s="345" t="s">
        <v>52</v>
      </c>
      <c r="C492" s="347"/>
      <c r="D492" s="347"/>
      <c r="E492" s="346"/>
      <c r="F492" s="6" t="s">
        <v>342</v>
      </c>
      <c r="G492" s="11">
        <v>43831</v>
      </c>
    </row>
    <row r="493" spans="1:7">
      <c r="A493" s="3" t="s">
        <v>20</v>
      </c>
      <c r="B493" s="345"/>
      <c r="C493" s="347"/>
      <c r="D493" s="347"/>
      <c r="E493" s="346"/>
      <c r="F493" s="6" t="s">
        <v>14</v>
      </c>
      <c r="G493" s="8" t="s">
        <v>375</v>
      </c>
    </row>
    <row r="494" spans="1:7">
      <c r="A494" s="3" t="s">
        <v>343</v>
      </c>
      <c r="B494" s="345"/>
      <c r="C494" s="346"/>
      <c r="D494" s="345"/>
      <c r="E494" s="347"/>
      <c r="F494" s="348"/>
      <c r="G494" s="349"/>
    </row>
    <row r="495" spans="1:7">
      <c r="A495" s="350" t="s">
        <v>21</v>
      </c>
      <c r="B495" s="351"/>
      <c r="C495" s="351"/>
      <c r="D495" s="351"/>
      <c r="E495" s="351"/>
      <c r="F495" s="351"/>
      <c r="G495" s="352"/>
    </row>
    <row r="496" spans="1:7">
      <c r="A496" s="366"/>
      <c r="B496" s="367"/>
      <c r="C496" s="367"/>
      <c r="D496" s="367"/>
      <c r="E496" s="367"/>
      <c r="F496" s="367"/>
      <c r="G496" s="368"/>
    </row>
    <row r="497" spans="1:7">
      <c r="A497" s="366"/>
      <c r="B497" s="367"/>
      <c r="C497" s="367"/>
      <c r="D497" s="367"/>
      <c r="E497" s="367"/>
      <c r="F497" s="367"/>
      <c r="G497" s="368"/>
    </row>
    <row r="498" spans="1:7">
      <c r="A498" s="353" t="s">
        <v>344</v>
      </c>
      <c r="B498" s="354"/>
      <c r="C498" s="355" t="s">
        <v>349</v>
      </c>
      <c r="D498" s="356"/>
      <c r="E498" s="354"/>
      <c r="F498" s="355" t="s">
        <v>346</v>
      </c>
      <c r="G498" s="357"/>
    </row>
    <row r="499" spans="1:7">
      <c r="A499" s="3" t="s">
        <v>376</v>
      </c>
      <c r="B499" s="12">
        <v>225519</v>
      </c>
      <c r="C499" s="6" t="s">
        <v>348</v>
      </c>
      <c r="D499" s="358">
        <v>0</v>
      </c>
      <c r="E499" s="359"/>
      <c r="F499" s="13" t="s">
        <v>243</v>
      </c>
      <c r="G499" s="14">
        <f>B501*0.1</f>
        <v>22551.9</v>
      </c>
    </row>
    <row r="500" spans="1:7">
      <c r="A500" s="3" t="s">
        <v>349</v>
      </c>
      <c r="B500" s="12">
        <f>D499+D500+D501+D502</f>
        <v>0</v>
      </c>
      <c r="C500" s="15" t="s">
        <v>350</v>
      </c>
      <c r="D500" s="358">
        <v>0</v>
      </c>
      <c r="E500" s="359"/>
      <c r="F500" s="6" t="s">
        <v>245</v>
      </c>
      <c r="G500" s="14">
        <v>2967</v>
      </c>
    </row>
    <row r="501" spans="1:7">
      <c r="A501" s="3" t="s">
        <v>351</v>
      </c>
      <c r="B501" s="12">
        <f>B499+B500</f>
        <v>225519</v>
      </c>
      <c r="C501" s="6" t="s">
        <v>352</v>
      </c>
      <c r="D501" s="358">
        <v>0</v>
      </c>
      <c r="E501" s="359"/>
      <c r="F501" s="6" t="s">
        <v>353</v>
      </c>
      <c r="G501" s="14">
        <v>0</v>
      </c>
    </row>
    <row r="502" spans="1:7">
      <c r="A502" s="3"/>
      <c r="B502" s="12"/>
      <c r="C502" s="6" t="s">
        <v>354</v>
      </c>
      <c r="D502" s="358">
        <v>0</v>
      </c>
      <c r="E502" s="359"/>
      <c r="F502" s="6" t="s">
        <v>355</v>
      </c>
      <c r="G502" s="14">
        <f>G499+G500+G501</f>
        <v>25518.9</v>
      </c>
    </row>
    <row r="503" spans="1:7">
      <c r="A503" s="16"/>
      <c r="B503" s="12"/>
      <c r="C503" s="6"/>
      <c r="D503" s="358"/>
      <c r="E503" s="359"/>
      <c r="F503" s="6" t="s">
        <v>293</v>
      </c>
      <c r="G503" s="14">
        <f>B501-G502</f>
        <v>200000.1</v>
      </c>
    </row>
    <row r="504" spans="1:7">
      <c r="A504" s="16"/>
      <c r="B504" s="12"/>
      <c r="C504" s="17"/>
      <c r="D504" s="358"/>
      <c r="E504" s="359"/>
      <c r="F504" s="6"/>
      <c r="G504" s="14"/>
    </row>
    <row r="505" spans="1:7">
      <c r="A505" s="16"/>
      <c r="B505" s="12"/>
      <c r="C505" s="6" t="s">
        <v>377</v>
      </c>
      <c r="D505" s="358">
        <f>D499+D500+D501</f>
        <v>0</v>
      </c>
      <c r="E505" s="359"/>
      <c r="F505" s="18"/>
      <c r="G505" s="19"/>
    </row>
    <row r="506" spans="1:7">
      <c r="A506" s="16"/>
      <c r="B506" s="12"/>
      <c r="C506" s="6"/>
      <c r="D506" s="4"/>
      <c r="E506" s="5"/>
      <c r="F506" s="355" t="s">
        <v>372</v>
      </c>
      <c r="G506" s="357"/>
    </row>
    <row r="507" spans="1:7">
      <c r="A507" s="3" t="s">
        <v>358</v>
      </c>
      <c r="B507" s="12">
        <v>31</v>
      </c>
      <c r="C507" s="18"/>
      <c r="D507" s="6"/>
      <c r="E507" s="20"/>
      <c r="F507" s="6" t="s">
        <v>359</v>
      </c>
      <c r="G507" s="14">
        <f>G499</f>
        <v>22551.9</v>
      </c>
    </row>
    <row r="508" spans="1:7">
      <c r="A508" s="3" t="s">
        <v>360</v>
      </c>
      <c r="B508" s="12">
        <v>25</v>
      </c>
      <c r="C508" s="18"/>
      <c r="D508" s="6" t="s">
        <v>361</v>
      </c>
      <c r="E508" s="21">
        <v>0</v>
      </c>
      <c r="F508" s="22" t="s">
        <v>362</v>
      </c>
      <c r="G508" s="31">
        <f>B501*0.1</f>
        <v>22551.9</v>
      </c>
    </row>
    <row r="509" spans="1:7">
      <c r="A509" s="23" t="s">
        <v>363</v>
      </c>
      <c r="B509" s="24"/>
      <c r="C509" s="25"/>
      <c r="D509" s="25"/>
      <c r="E509" s="26"/>
      <c r="F509" s="27" t="s">
        <v>364</v>
      </c>
      <c r="G509" s="28">
        <f>G507+G508</f>
        <v>45103.8</v>
      </c>
    </row>
    <row r="511" spans="1:7">
      <c r="A511" s="17" t="s">
        <v>365</v>
      </c>
      <c r="E511" s="17" t="s">
        <v>366</v>
      </c>
    </row>
    <row r="531" spans="1:7">
      <c r="A531" s="369" t="s">
        <v>336</v>
      </c>
      <c r="B531" s="370"/>
      <c r="C531" s="370"/>
      <c r="D531" s="370"/>
      <c r="E531" s="370"/>
      <c r="F531" s="370"/>
      <c r="G531" s="371"/>
    </row>
    <row r="532" spans="1:7">
      <c r="A532" s="372"/>
      <c r="B532" s="373"/>
      <c r="C532" s="373"/>
      <c r="D532" s="373"/>
      <c r="E532" s="373"/>
      <c r="F532" s="373"/>
      <c r="G532" s="374"/>
    </row>
    <row r="533" spans="1:7">
      <c r="A533" s="3" t="s">
        <v>7</v>
      </c>
      <c r="B533" s="362" t="s">
        <v>393</v>
      </c>
      <c r="C533" s="363"/>
      <c r="D533" s="6" t="s">
        <v>11</v>
      </c>
      <c r="E533" s="7">
        <v>43678</v>
      </c>
      <c r="F533" s="6" t="s">
        <v>15</v>
      </c>
      <c r="G533" s="8" t="s">
        <v>368</v>
      </c>
    </row>
    <row r="534" spans="1:7">
      <c r="A534" s="3" t="s">
        <v>8</v>
      </c>
      <c r="B534" s="345"/>
      <c r="C534" s="346"/>
      <c r="D534" s="6" t="s">
        <v>12</v>
      </c>
      <c r="E534" s="7">
        <v>44073</v>
      </c>
      <c r="F534" s="6" t="s">
        <v>19</v>
      </c>
      <c r="G534" s="9"/>
    </row>
    <row r="535" spans="1:7">
      <c r="A535" s="3" t="s">
        <v>312</v>
      </c>
      <c r="B535" s="345" t="s">
        <v>382</v>
      </c>
      <c r="C535" s="346"/>
      <c r="D535" s="6" t="s">
        <v>13</v>
      </c>
      <c r="E535" s="32">
        <f>'[1]Employee Personal Details'!H470</f>
        <v>0</v>
      </c>
      <c r="F535" s="6" t="s">
        <v>340</v>
      </c>
      <c r="G535" s="10"/>
    </row>
    <row r="536" spans="1:7">
      <c r="A536" s="3" t="s">
        <v>10</v>
      </c>
      <c r="B536" s="345" t="s">
        <v>52</v>
      </c>
      <c r="C536" s="347"/>
      <c r="D536" s="347"/>
      <c r="E536" s="346"/>
      <c r="F536" s="6" t="s">
        <v>342</v>
      </c>
      <c r="G536" s="11">
        <v>43831</v>
      </c>
    </row>
    <row r="537" spans="1:7">
      <c r="A537" s="3" t="s">
        <v>20</v>
      </c>
      <c r="B537" s="345"/>
      <c r="C537" s="347"/>
      <c r="D537" s="347"/>
      <c r="E537" s="346"/>
      <c r="F537" s="6" t="s">
        <v>14</v>
      </c>
      <c r="G537" s="8" t="s">
        <v>375</v>
      </c>
    </row>
    <row r="538" spans="1:7">
      <c r="A538" s="3" t="s">
        <v>343</v>
      </c>
      <c r="B538" s="345"/>
      <c r="C538" s="346"/>
      <c r="D538" s="345"/>
      <c r="E538" s="347"/>
      <c r="F538" s="348"/>
      <c r="G538" s="349"/>
    </row>
    <row r="539" spans="1:7">
      <c r="A539" s="350" t="s">
        <v>21</v>
      </c>
      <c r="B539" s="351"/>
      <c r="C539" s="351"/>
      <c r="D539" s="351"/>
      <c r="E539" s="351"/>
      <c r="F539" s="351"/>
      <c r="G539" s="352"/>
    </row>
    <row r="540" spans="1:7">
      <c r="A540" s="366"/>
      <c r="B540" s="367"/>
      <c r="C540" s="367"/>
      <c r="D540" s="367"/>
      <c r="E540" s="367"/>
      <c r="F540" s="367"/>
      <c r="G540" s="368"/>
    </row>
    <row r="541" spans="1:7">
      <c r="A541" s="366"/>
      <c r="B541" s="367"/>
      <c r="C541" s="367"/>
      <c r="D541" s="367"/>
      <c r="E541" s="367"/>
      <c r="F541" s="367"/>
      <c r="G541" s="368"/>
    </row>
    <row r="542" spans="1:7">
      <c r="A542" s="353" t="s">
        <v>344</v>
      </c>
      <c r="B542" s="354"/>
      <c r="C542" s="355" t="s">
        <v>349</v>
      </c>
      <c r="D542" s="356"/>
      <c r="E542" s="354"/>
      <c r="F542" s="355" t="s">
        <v>346</v>
      </c>
      <c r="G542" s="357"/>
    </row>
    <row r="543" spans="1:7">
      <c r="A543" s="3" t="s">
        <v>376</v>
      </c>
      <c r="B543" s="12">
        <v>286569</v>
      </c>
      <c r="C543" s="6" t="s">
        <v>348</v>
      </c>
      <c r="D543" s="358">
        <v>0</v>
      </c>
      <c r="E543" s="359"/>
      <c r="F543" s="13" t="s">
        <v>243</v>
      </c>
      <c r="G543" s="14">
        <f>B545*0.1</f>
        <v>28656.9</v>
      </c>
    </row>
    <row r="544" spans="1:7">
      <c r="A544" s="3" t="s">
        <v>349</v>
      </c>
      <c r="B544" s="12">
        <f>D543+D544+D545+D546</f>
        <v>0</v>
      </c>
      <c r="C544" s="15" t="s">
        <v>350</v>
      </c>
      <c r="D544" s="358">
        <v>0</v>
      </c>
      <c r="E544" s="359"/>
      <c r="F544" s="6" t="s">
        <v>245</v>
      </c>
      <c r="G544" s="14">
        <v>7912.09</v>
      </c>
    </row>
    <row r="545" spans="1:7">
      <c r="A545" s="3" t="s">
        <v>351</v>
      </c>
      <c r="B545" s="12">
        <f>B543+B544</f>
        <v>286569</v>
      </c>
      <c r="C545" s="6" t="s">
        <v>352</v>
      </c>
      <c r="D545" s="358">
        <v>0</v>
      </c>
      <c r="E545" s="359"/>
      <c r="F545" s="6" t="s">
        <v>353</v>
      </c>
      <c r="G545" s="33">
        <v>60000</v>
      </c>
    </row>
    <row r="546" spans="1:7">
      <c r="A546" s="3"/>
      <c r="B546" s="12"/>
      <c r="C546" s="6" t="s">
        <v>354</v>
      </c>
      <c r="D546" s="358">
        <v>0</v>
      </c>
      <c r="E546" s="359"/>
      <c r="F546" s="6" t="s">
        <v>355</v>
      </c>
      <c r="G546" s="14">
        <f>G543+G544+G545</f>
        <v>96568.99</v>
      </c>
    </row>
    <row r="547" spans="1:7">
      <c r="A547" s="16"/>
      <c r="B547" s="12"/>
      <c r="C547" s="6"/>
      <c r="D547" s="358"/>
      <c r="E547" s="359"/>
      <c r="F547" s="6" t="s">
        <v>293</v>
      </c>
      <c r="G547" s="14">
        <f>B545-G546</f>
        <v>190000.01</v>
      </c>
    </row>
    <row r="548" spans="1:7">
      <c r="A548" s="16"/>
      <c r="B548" s="12"/>
      <c r="C548" s="17"/>
      <c r="D548" s="358"/>
      <c r="E548" s="359"/>
      <c r="F548" s="6"/>
      <c r="G548" s="14"/>
    </row>
    <row r="549" spans="1:7">
      <c r="A549" s="16"/>
      <c r="B549" s="12"/>
      <c r="C549" s="6" t="s">
        <v>377</v>
      </c>
      <c r="D549" s="358">
        <f>D543+D544+D545+D546</f>
        <v>0</v>
      </c>
      <c r="E549" s="359"/>
      <c r="F549" s="18"/>
      <c r="G549" s="19"/>
    </row>
    <row r="550" spans="1:7">
      <c r="A550" s="16"/>
      <c r="B550" s="12"/>
      <c r="C550" s="6"/>
      <c r="D550" s="4"/>
      <c r="E550" s="5"/>
      <c r="F550" s="355" t="s">
        <v>372</v>
      </c>
      <c r="G550" s="357"/>
    </row>
    <row r="551" spans="1:7">
      <c r="A551" s="3" t="s">
        <v>358</v>
      </c>
      <c r="B551" s="12">
        <v>31</v>
      </c>
      <c r="C551" s="18"/>
      <c r="D551" s="6"/>
      <c r="E551" s="20"/>
      <c r="F551" s="6" t="s">
        <v>359</v>
      </c>
      <c r="G551" s="14">
        <f>G543</f>
        <v>28656.9</v>
      </c>
    </row>
    <row r="552" spans="1:7">
      <c r="A552" s="3" t="s">
        <v>360</v>
      </c>
      <c r="B552" s="12">
        <v>25</v>
      </c>
      <c r="C552" s="18"/>
      <c r="D552" s="6" t="s">
        <v>361</v>
      </c>
      <c r="E552" s="21">
        <v>0</v>
      </c>
      <c r="F552" s="22" t="s">
        <v>362</v>
      </c>
      <c r="G552" s="31">
        <f>B545*0.1</f>
        <v>28656.9</v>
      </c>
    </row>
    <row r="553" spans="1:7">
      <c r="A553" s="23" t="s">
        <v>363</v>
      </c>
      <c r="B553" s="24"/>
      <c r="C553" s="25"/>
      <c r="D553" s="25"/>
      <c r="E553" s="26"/>
      <c r="F553" s="27" t="s">
        <v>364</v>
      </c>
      <c r="G553" s="28">
        <f>G551+G552</f>
        <v>57313.8</v>
      </c>
    </row>
    <row r="555" spans="1:7">
      <c r="A555" s="17" t="s">
        <v>365</v>
      </c>
      <c r="E555" s="17" t="s">
        <v>366</v>
      </c>
    </row>
    <row r="567" spans="1:7">
      <c r="A567" s="369" t="s">
        <v>336</v>
      </c>
      <c r="B567" s="370"/>
      <c r="C567" s="370"/>
      <c r="D567" s="370"/>
      <c r="E567" s="370"/>
      <c r="F567" s="370"/>
      <c r="G567" s="371"/>
    </row>
    <row r="568" spans="1:7">
      <c r="A568" s="372"/>
      <c r="B568" s="373"/>
      <c r="C568" s="373"/>
      <c r="D568" s="373"/>
      <c r="E568" s="373"/>
      <c r="F568" s="373"/>
      <c r="G568" s="374"/>
    </row>
    <row r="569" spans="1:7">
      <c r="A569" s="3" t="s">
        <v>7</v>
      </c>
      <c r="B569" s="362" t="s">
        <v>394</v>
      </c>
      <c r="C569" s="363"/>
      <c r="D569" s="6" t="s">
        <v>11</v>
      </c>
      <c r="E569" s="7">
        <v>43678</v>
      </c>
      <c r="F569" s="6" t="s">
        <v>15</v>
      </c>
      <c r="G569" s="8" t="s">
        <v>368</v>
      </c>
    </row>
    <row r="570" spans="1:7">
      <c r="A570" s="3" t="s">
        <v>8</v>
      </c>
      <c r="B570" s="345"/>
      <c r="C570" s="346"/>
      <c r="D570" s="6" t="s">
        <v>12</v>
      </c>
      <c r="E570" s="7">
        <v>44073</v>
      </c>
      <c r="F570" s="6" t="s">
        <v>19</v>
      </c>
      <c r="G570" s="9"/>
    </row>
    <row r="571" spans="1:7">
      <c r="A571" s="3" t="s">
        <v>312</v>
      </c>
      <c r="B571" s="345" t="s">
        <v>114</v>
      </c>
      <c r="C571" s="346"/>
      <c r="D571" s="6" t="s">
        <v>13</v>
      </c>
      <c r="E571" s="32">
        <f>'[1]Employee Personal Details'!H506</f>
        <v>0</v>
      </c>
      <c r="F571" s="6" t="s">
        <v>340</v>
      </c>
      <c r="G571" s="10"/>
    </row>
    <row r="572" spans="1:7">
      <c r="A572" s="3" t="s">
        <v>10</v>
      </c>
      <c r="B572" s="345" t="s">
        <v>42</v>
      </c>
      <c r="C572" s="347"/>
      <c r="D572" s="347"/>
      <c r="E572" s="346"/>
      <c r="F572" s="6" t="s">
        <v>342</v>
      </c>
      <c r="G572" s="11">
        <v>43831</v>
      </c>
    </row>
    <row r="573" spans="1:7">
      <c r="A573" s="3" t="s">
        <v>20</v>
      </c>
      <c r="B573" s="345"/>
      <c r="C573" s="347"/>
      <c r="D573" s="347"/>
      <c r="E573" s="346"/>
      <c r="F573" s="6" t="s">
        <v>14</v>
      </c>
      <c r="G573" s="8" t="s">
        <v>43</v>
      </c>
    </row>
    <row r="574" spans="1:7">
      <c r="A574" s="3" t="s">
        <v>343</v>
      </c>
      <c r="B574" s="345"/>
      <c r="C574" s="346"/>
      <c r="D574" s="345"/>
      <c r="E574" s="347"/>
      <c r="F574" s="348"/>
      <c r="G574" s="349"/>
    </row>
    <row r="575" spans="1:7">
      <c r="A575" s="350" t="s">
        <v>21</v>
      </c>
      <c r="B575" s="351"/>
      <c r="C575" s="351"/>
      <c r="D575" s="351"/>
      <c r="E575" s="351"/>
      <c r="F575" s="351"/>
      <c r="G575" s="352"/>
    </row>
    <row r="576" spans="1:7">
      <c r="A576" s="366"/>
      <c r="B576" s="367"/>
      <c r="C576" s="367"/>
      <c r="D576" s="367"/>
      <c r="E576" s="367"/>
      <c r="F576" s="367"/>
      <c r="G576" s="368"/>
    </row>
    <row r="577" spans="1:7">
      <c r="A577" s="366"/>
      <c r="B577" s="367"/>
      <c r="C577" s="367"/>
      <c r="D577" s="367"/>
      <c r="E577" s="367"/>
      <c r="F577" s="367"/>
      <c r="G577" s="368"/>
    </row>
    <row r="578" spans="1:7">
      <c r="A578" s="353" t="s">
        <v>344</v>
      </c>
      <c r="B578" s="354"/>
      <c r="C578" s="355" t="s">
        <v>349</v>
      </c>
      <c r="D578" s="356"/>
      <c r="E578" s="354"/>
      <c r="F578" s="355" t="s">
        <v>346</v>
      </c>
      <c r="G578" s="357"/>
    </row>
    <row r="579" spans="1:7">
      <c r="A579" s="3" t="s">
        <v>376</v>
      </c>
      <c r="B579" s="12">
        <v>1000160</v>
      </c>
      <c r="C579" s="6" t="s">
        <v>348</v>
      </c>
      <c r="D579" s="364">
        <v>300000</v>
      </c>
      <c r="E579" s="365"/>
      <c r="F579" s="13" t="s">
        <v>243</v>
      </c>
      <c r="G579" s="14">
        <f>B581*0.1</f>
        <v>140016</v>
      </c>
    </row>
    <row r="580" spans="1:7">
      <c r="A580" s="3" t="s">
        <v>349</v>
      </c>
      <c r="B580" s="12">
        <f>D579+D580+D581+D582</f>
        <v>400000</v>
      </c>
      <c r="C580" s="15" t="s">
        <v>350</v>
      </c>
      <c r="D580" s="364">
        <v>100000</v>
      </c>
      <c r="E580" s="365"/>
      <c r="F580" s="6" t="s">
        <v>245</v>
      </c>
      <c r="G580" s="14">
        <v>260143.2</v>
      </c>
    </row>
    <row r="581" spans="1:7">
      <c r="A581" s="3" t="s">
        <v>351</v>
      </c>
      <c r="B581" s="12">
        <f>B579+B580</f>
        <v>1400160</v>
      </c>
      <c r="C581" s="6" t="s">
        <v>352</v>
      </c>
      <c r="D581" s="364">
        <v>0</v>
      </c>
      <c r="E581" s="365"/>
      <c r="F581" s="6" t="s">
        <v>353</v>
      </c>
      <c r="G581" s="33">
        <v>0</v>
      </c>
    </row>
    <row r="582" spans="1:7">
      <c r="A582" s="3"/>
      <c r="B582" s="12"/>
      <c r="C582" s="6" t="s">
        <v>354</v>
      </c>
      <c r="D582" s="364">
        <v>0</v>
      </c>
      <c r="E582" s="365"/>
      <c r="F582" s="6" t="s">
        <v>355</v>
      </c>
      <c r="G582" s="14">
        <f>G579+G580+G581</f>
        <v>400159.2</v>
      </c>
    </row>
    <row r="583" spans="1:7">
      <c r="A583" s="16"/>
      <c r="B583" s="12"/>
      <c r="C583" s="6"/>
      <c r="D583" s="364"/>
      <c r="E583" s="365"/>
      <c r="F583" s="6" t="s">
        <v>293</v>
      </c>
      <c r="G583" s="14">
        <f>B581-G582</f>
        <v>1000000.8</v>
      </c>
    </row>
    <row r="584" spans="1:7">
      <c r="A584" s="16"/>
      <c r="B584" s="12"/>
      <c r="C584" s="17"/>
      <c r="D584" s="364"/>
      <c r="E584" s="365"/>
      <c r="F584" s="6"/>
      <c r="G584" s="14"/>
    </row>
    <row r="585" spans="1:7">
      <c r="A585" s="16"/>
      <c r="B585" s="12"/>
      <c r="C585" s="6" t="s">
        <v>377</v>
      </c>
      <c r="D585" s="364">
        <f>D579+D580+D581+D582</f>
        <v>400000</v>
      </c>
      <c r="E585" s="365"/>
      <c r="F585" s="18"/>
      <c r="G585" s="19"/>
    </row>
    <row r="586" spans="1:7">
      <c r="A586" s="16"/>
      <c r="B586" s="12"/>
      <c r="C586" s="6"/>
      <c r="D586" s="4"/>
      <c r="E586" s="5"/>
      <c r="F586" s="355" t="s">
        <v>372</v>
      </c>
      <c r="G586" s="357"/>
    </row>
    <row r="587" spans="1:7">
      <c r="A587" s="3" t="s">
        <v>358</v>
      </c>
      <c r="B587" s="12">
        <v>31</v>
      </c>
      <c r="C587" s="18"/>
      <c r="D587" s="6"/>
      <c r="E587" s="20"/>
      <c r="F587" s="6" t="s">
        <v>359</v>
      </c>
      <c r="G587" s="14">
        <f>G579</f>
        <v>140016</v>
      </c>
    </row>
    <row r="588" spans="1:7">
      <c r="A588" s="3" t="s">
        <v>360</v>
      </c>
      <c r="B588" s="12">
        <v>25</v>
      </c>
      <c r="C588" s="18"/>
      <c r="D588" s="6" t="s">
        <v>361</v>
      </c>
      <c r="E588" s="21">
        <v>0</v>
      </c>
      <c r="F588" s="22" t="s">
        <v>362</v>
      </c>
      <c r="G588" s="31">
        <f>B581*0.1</f>
        <v>140016</v>
      </c>
    </row>
    <row r="589" spans="1:7">
      <c r="A589" s="23" t="s">
        <v>363</v>
      </c>
      <c r="B589" s="24"/>
      <c r="C589" s="25"/>
      <c r="D589" s="25"/>
      <c r="E589" s="26"/>
      <c r="F589" s="27" t="s">
        <v>364</v>
      </c>
      <c r="G589" s="28">
        <f>G587+G588</f>
        <v>280032</v>
      </c>
    </row>
    <row r="591" spans="1:7">
      <c r="A591" s="17" t="s">
        <v>365</v>
      </c>
      <c r="E591" s="17" t="s">
        <v>366</v>
      </c>
    </row>
  </sheetData>
  <mergeCells count="373">
    <mergeCell ref="A4:G5"/>
    <mergeCell ref="A13:G14"/>
    <mergeCell ref="A46:G47"/>
    <mergeCell ref="A37:G38"/>
    <mergeCell ref="A72:G73"/>
    <mergeCell ref="A81:G82"/>
    <mergeCell ref="A105:G106"/>
    <mergeCell ref="A114:G115"/>
    <mergeCell ref="A138:G139"/>
    <mergeCell ref="D584:E584"/>
    <mergeCell ref="D585:E585"/>
    <mergeCell ref="F586:G586"/>
    <mergeCell ref="A147:G148"/>
    <mergeCell ref="A173:G174"/>
    <mergeCell ref="A182:G183"/>
    <mergeCell ref="A209:G210"/>
    <mergeCell ref="A218:G219"/>
    <mergeCell ref="A242:G243"/>
    <mergeCell ref="A251:G252"/>
    <mergeCell ref="A280:G281"/>
    <mergeCell ref="A289:G290"/>
    <mergeCell ref="A314:G315"/>
    <mergeCell ref="A323:G324"/>
    <mergeCell ref="A353:G354"/>
    <mergeCell ref="A576:G577"/>
    <mergeCell ref="A344:G345"/>
    <mergeCell ref="A379:G380"/>
    <mergeCell ref="A388:G389"/>
    <mergeCell ref="A419:G420"/>
    <mergeCell ref="A428:G429"/>
    <mergeCell ref="A453:G454"/>
    <mergeCell ref="A462:G463"/>
    <mergeCell ref="A487:G488"/>
    <mergeCell ref="A575:G575"/>
    <mergeCell ref="A578:B578"/>
    <mergeCell ref="C578:E578"/>
    <mergeCell ref="F578:G578"/>
    <mergeCell ref="D579:E579"/>
    <mergeCell ref="D580:E580"/>
    <mergeCell ref="D581:E581"/>
    <mergeCell ref="D582:E582"/>
    <mergeCell ref="D583:E583"/>
    <mergeCell ref="D548:E548"/>
    <mergeCell ref="D549:E549"/>
    <mergeCell ref="F550:G550"/>
    <mergeCell ref="B569:C569"/>
    <mergeCell ref="B570:C570"/>
    <mergeCell ref="B571:C571"/>
    <mergeCell ref="B572:E572"/>
    <mergeCell ref="B573:E573"/>
    <mergeCell ref="B574:C574"/>
    <mergeCell ref="D574:E574"/>
    <mergeCell ref="F574:G574"/>
    <mergeCell ref="A567:G568"/>
    <mergeCell ref="A539:G539"/>
    <mergeCell ref="A542:B542"/>
    <mergeCell ref="C542:E542"/>
    <mergeCell ref="F542:G542"/>
    <mergeCell ref="D543:E543"/>
    <mergeCell ref="D544:E544"/>
    <mergeCell ref="D545:E545"/>
    <mergeCell ref="D546:E546"/>
    <mergeCell ref="D547:E547"/>
    <mergeCell ref="A540:G541"/>
    <mergeCell ref="D504:E504"/>
    <mergeCell ref="D505:E505"/>
    <mergeCell ref="F506:G506"/>
    <mergeCell ref="B533:C533"/>
    <mergeCell ref="B534:C534"/>
    <mergeCell ref="B535:C535"/>
    <mergeCell ref="B536:E536"/>
    <mergeCell ref="B537:E537"/>
    <mergeCell ref="B538:C538"/>
    <mergeCell ref="D538:E538"/>
    <mergeCell ref="F538:G538"/>
    <mergeCell ref="A531:G532"/>
    <mergeCell ref="A495:G495"/>
    <mergeCell ref="A498:B498"/>
    <mergeCell ref="C498:E498"/>
    <mergeCell ref="F498:G498"/>
    <mergeCell ref="D499:E499"/>
    <mergeCell ref="D500:E500"/>
    <mergeCell ref="D501:E501"/>
    <mergeCell ref="D502:E502"/>
    <mergeCell ref="D503:E503"/>
    <mergeCell ref="A496:G497"/>
    <mergeCell ref="D470:E470"/>
    <mergeCell ref="D471:E471"/>
    <mergeCell ref="F472:G472"/>
    <mergeCell ref="B489:C489"/>
    <mergeCell ref="B490:C490"/>
    <mergeCell ref="B491:C491"/>
    <mergeCell ref="B492:E492"/>
    <mergeCell ref="B493:E493"/>
    <mergeCell ref="B494:C494"/>
    <mergeCell ref="D494:E494"/>
    <mergeCell ref="F494:G494"/>
    <mergeCell ref="A461:G461"/>
    <mergeCell ref="A464:B464"/>
    <mergeCell ref="C464:E464"/>
    <mergeCell ref="F464:G464"/>
    <mergeCell ref="D465:E465"/>
    <mergeCell ref="D466:E466"/>
    <mergeCell ref="D467:E467"/>
    <mergeCell ref="D468:E468"/>
    <mergeCell ref="D469:E469"/>
    <mergeCell ref="D436:E436"/>
    <mergeCell ref="D437:E437"/>
    <mergeCell ref="F438:G438"/>
    <mergeCell ref="B455:C455"/>
    <mergeCell ref="B456:C456"/>
    <mergeCell ref="B457:C457"/>
    <mergeCell ref="B458:E458"/>
    <mergeCell ref="B459:E459"/>
    <mergeCell ref="B460:C460"/>
    <mergeCell ref="D460:E460"/>
    <mergeCell ref="F460:G460"/>
    <mergeCell ref="A427:G427"/>
    <mergeCell ref="A430:B430"/>
    <mergeCell ref="C430:E430"/>
    <mergeCell ref="F430:G430"/>
    <mergeCell ref="D431:E431"/>
    <mergeCell ref="D432:E432"/>
    <mergeCell ref="D433:E433"/>
    <mergeCell ref="D434:E434"/>
    <mergeCell ref="D435:E435"/>
    <mergeCell ref="D396:E396"/>
    <mergeCell ref="D397:E397"/>
    <mergeCell ref="F398:G398"/>
    <mergeCell ref="B421:C421"/>
    <mergeCell ref="B422:C422"/>
    <mergeCell ref="B423:C423"/>
    <mergeCell ref="B424:E424"/>
    <mergeCell ref="B425:E425"/>
    <mergeCell ref="B426:C426"/>
    <mergeCell ref="D426:E426"/>
    <mergeCell ref="F426:G426"/>
    <mergeCell ref="A387:G387"/>
    <mergeCell ref="A390:B390"/>
    <mergeCell ref="C390:E390"/>
    <mergeCell ref="F390:G390"/>
    <mergeCell ref="D391:E391"/>
    <mergeCell ref="D392:E392"/>
    <mergeCell ref="D393:E393"/>
    <mergeCell ref="D394:E394"/>
    <mergeCell ref="D395:E395"/>
    <mergeCell ref="D361:E361"/>
    <mergeCell ref="D362:E362"/>
    <mergeCell ref="F363:G363"/>
    <mergeCell ref="B381:C381"/>
    <mergeCell ref="B382:C382"/>
    <mergeCell ref="B383:C383"/>
    <mergeCell ref="B384:E384"/>
    <mergeCell ref="B385:E385"/>
    <mergeCell ref="B386:C386"/>
    <mergeCell ref="D386:E386"/>
    <mergeCell ref="F386:G386"/>
    <mergeCell ref="A352:G352"/>
    <mergeCell ref="A355:B355"/>
    <mergeCell ref="C355:E355"/>
    <mergeCell ref="F355:G355"/>
    <mergeCell ref="D356:E356"/>
    <mergeCell ref="D357:E357"/>
    <mergeCell ref="D358:E358"/>
    <mergeCell ref="D359:E359"/>
    <mergeCell ref="D360:E360"/>
    <mergeCell ref="D331:E331"/>
    <mergeCell ref="D332:E332"/>
    <mergeCell ref="F333:G333"/>
    <mergeCell ref="B346:C346"/>
    <mergeCell ref="B347:C347"/>
    <mergeCell ref="B348:C348"/>
    <mergeCell ref="B349:E349"/>
    <mergeCell ref="B350:E350"/>
    <mergeCell ref="B351:C351"/>
    <mergeCell ref="D351:E351"/>
    <mergeCell ref="F351:G351"/>
    <mergeCell ref="A322:G322"/>
    <mergeCell ref="A325:B325"/>
    <mergeCell ref="C325:E325"/>
    <mergeCell ref="F325:G325"/>
    <mergeCell ref="D326:E326"/>
    <mergeCell ref="D327:E327"/>
    <mergeCell ref="D328:E328"/>
    <mergeCell ref="D329:E329"/>
    <mergeCell ref="D330:E330"/>
    <mergeCell ref="D297:E297"/>
    <mergeCell ref="D298:E298"/>
    <mergeCell ref="F299:G299"/>
    <mergeCell ref="B316:C316"/>
    <mergeCell ref="B317:C317"/>
    <mergeCell ref="B318:C318"/>
    <mergeCell ref="B319:E319"/>
    <mergeCell ref="B320:E320"/>
    <mergeCell ref="B321:C321"/>
    <mergeCell ref="D321:E321"/>
    <mergeCell ref="F321:G321"/>
    <mergeCell ref="A288:G288"/>
    <mergeCell ref="A291:B291"/>
    <mergeCell ref="C291:E291"/>
    <mergeCell ref="F291:G291"/>
    <mergeCell ref="D292:E292"/>
    <mergeCell ref="D293:E293"/>
    <mergeCell ref="D294:E294"/>
    <mergeCell ref="D295:E295"/>
    <mergeCell ref="D296:E296"/>
    <mergeCell ref="D259:E259"/>
    <mergeCell ref="D260:E260"/>
    <mergeCell ref="F261:G261"/>
    <mergeCell ref="B282:C282"/>
    <mergeCell ref="B283:C283"/>
    <mergeCell ref="B284:C284"/>
    <mergeCell ref="B285:E285"/>
    <mergeCell ref="B286:E286"/>
    <mergeCell ref="B287:C287"/>
    <mergeCell ref="D287:E287"/>
    <mergeCell ref="F287:G287"/>
    <mergeCell ref="A250:G250"/>
    <mergeCell ref="A253:B253"/>
    <mergeCell ref="C253:E253"/>
    <mergeCell ref="F253:G253"/>
    <mergeCell ref="D254:E254"/>
    <mergeCell ref="D255:E255"/>
    <mergeCell ref="D256:E256"/>
    <mergeCell ref="D257:E257"/>
    <mergeCell ref="D258:E258"/>
    <mergeCell ref="D226:E226"/>
    <mergeCell ref="D227:E227"/>
    <mergeCell ref="F228:G228"/>
    <mergeCell ref="B244:C244"/>
    <mergeCell ref="B245:C245"/>
    <mergeCell ref="B246:C246"/>
    <mergeCell ref="B247:E247"/>
    <mergeCell ref="B248:E248"/>
    <mergeCell ref="B249:C249"/>
    <mergeCell ref="D249:E249"/>
    <mergeCell ref="F249:G249"/>
    <mergeCell ref="A217:G217"/>
    <mergeCell ref="A220:B220"/>
    <mergeCell ref="C220:E220"/>
    <mergeCell ref="F220:G220"/>
    <mergeCell ref="D221:E221"/>
    <mergeCell ref="D222:E222"/>
    <mergeCell ref="D223:E223"/>
    <mergeCell ref="D224:E224"/>
    <mergeCell ref="D225:E225"/>
    <mergeCell ref="D190:E190"/>
    <mergeCell ref="D191:E191"/>
    <mergeCell ref="F192:G192"/>
    <mergeCell ref="B211:C211"/>
    <mergeCell ref="B212:C212"/>
    <mergeCell ref="B213:C213"/>
    <mergeCell ref="B214:E214"/>
    <mergeCell ref="B215:E215"/>
    <mergeCell ref="B216:C216"/>
    <mergeCell ref="D216:E216"/>
    <mergeCell ref="F216:G216"/>
    <mergeCell ref="A181:G181"/>
    <mergeCell ref="A184:B184"/>
    <mergeCell ref="C184:E184"/>
    <mergeCell ref="F184:G184"/>
    <mergeCell ref="D185:E185"/>
    <mergeCell ref="D186:E186"/>
    <mergeCell ref="D187:E187"/>
    <mergeCell ref="D188:E188"/>
    <mergeCell ref="D189:E189"/>
    <mergeCell ref="D155:E155"/>
    <mergeCell ref="D156:E156"/>
    <mergeCell ref="F157:G157"/>
    <mergeCell ref="B175:C175"/>
    <mergeCell ref="B176:C176"/>
    <mergeCell ref="B177:C177"/>
    <mergeCell ref="B178:E178"/>
    <mergeCell ref="B179:E179"/>
    <mergeCell ref="B180:C180"/>
    <mergeCell ref="D180:E180"/>
    <mergeCell ref="F180:G180"/>
    <mergeCell ref="A146:G146"/>
    <mergeCell ref="A149:B149"/>
    <mergeCell ref="C149:E149"/>
    <mergeCell ref="F149:G149"/>
    <mergeCell ref="D150:E150"/>
    <mergeCell ref="D151:E151"/>
    <mergeCell ref="D152:E152"/>
    <mergeCell ref="D153:E153"/>
    <mergeCell ref="D154:E154"/>
    <mergeCell ref="D122:E122"/>
    <mergeCell ref="D123:E123"/>
    <mergeCell ref="F124:G124"/>
    <mergeCell ref="B140:C140"/>
    <mergeCell ref="B141:C141"/>
    <mergeCell ref="B142:C142"/>
    <mergeCell ref="B143:E143"/>
    <mergeCell ref="B144:E144"/>
    <mergeCell ref="B145:C145"/>
    <mergeCell ref="D145:E145"/>
    <mergeCell ref="F145:G145"/>
    <mergeCell ref="A113:G113"/>
    <mergeCell ref="A116:B116"/>
    <mergeCell ref="C116:E116"/>
    <mergeCell ref="F116:G116"/>
    <mergeCell ref="D117:E117"/>
    <mergeCell ref="D118:E118"/>
    <mergeCell ref="D119:E119"/>
    <mergeCell ref="D120:E120"/>
    <mergeCell ref="D121:E121"/>
    <mergeCell ref="D89:E89"/>
    <mergeCell ref="D90:E90"/>
    <mergeCell ref="F91:G91"/>
    <mergeCell ref="B107:C107"/>
    <mergeCell ref="B108:C108"/>
    <mergeCell ref="B109:C109"/>
    <mergeCell ref="B110:E110"/>
    <mergeCell ref="B111:E111"/>
    <mergeCell ref="B112:C112"/>
    <mergeCell ref="D112:E112"/>
    <mergeCell ref="F112:G112"/>
    <mergeCell ref="A80:G80"/>
    <mergeCell ref="A83:B83"/>
    <mergeCell ref="C83:E83"/>
    <mergeCell ref="F83:G83"/>
    <mergeCell ref="D84:E84"/>
    <mergeCell ref="D85:E85"/>
    <mergeCell ref="D86:E86"/>
    <mergeCell ref="D87:E87"/>
    <mergeCell ref="D88:E88"/>
    <mergeCell ref="D54:E54"/>
    <mergeCell ref="D55:E55"/>
    <mergeCell ref="F56:G56"/>
    <mergeCell ref="B74:C74"/>
    <mergeCell ref="B75:C75"/>
    <mergeCell ref="B76:C76"/>
    <mergeCell ref="B77:E77"/>
    <mergeCell ref="B78:E78"/>
    <mergeCell ref="B79:C79"/>
    <mergeCell ref="D79:E79"/>
    <mergeCell ref="F79:G79"/>
    <mergeCell ref="A45:G45"/>
    <mergeCell ref="A48:B48"/>
    <mergeCell ref="C48:E48"/>
    <mergeCell ref="F48:G48"/>
    <mergeCell ref="D49:E49"/>
    <mergeCell ref="D50:E50"/>
    <mergeCell ref="D51:E51"/>
    <mergeCell ref="D52:E52"/>
    <mergeCell ref="D53:E53"/>
    <mergeCell ref="D22:E22"/>
    <mergeCell ref="F23:G23"/>
    <mergeCell ref="B40:C40"/>
    <mergeCell ref="B41:C41"/>
    <mergeCell ref="B42:E42"/>
    <mergeCell ref="B43:E43"/>
    <mergeCell ref="B44:C44"/>
    <mergeCell ref="D44:E44"/>
    <mergeCell ref="F44:G44"/>
    <mergeCell ref="A15:B15"/>
    <mergeCell ref="C15:E15"/>
    <mergeCell ref="F15:G15"/>
    <mergeCell ref="D16:E16"/>
    <mergeCell ref="D17:E17"/>
    <mergeCell ref="D18:E18"/>
    <mergeCell ref="D19:E19"/>
    <mergeCell ref="D20:E20"/>
    <mergeCell ref="D21:E21"/>
    <mergeCell ref="B6:C6"/>
    <mergeCell ref="B7:C7"/>
    <mergeCell ref="B8:C8"/>
    <mergeCell ref="B9:E9"/>
    <mergeCell ref="B10:E10"/>
    <mergeCell ref="B11:C11"/>
    <mergeCell ref="D11:E11"/>
    <mergeCell ref="F11:G11"/>
    <mergeCell ref="A12:G1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Pict="0">
                <anchor moveWithCells="1">
                  <from>
                    <xdr:col>1</xdr:col>
                    <xdr:colOff>66675</xdr:colOff>
                    <xdr:row>9</xdr:row>
                    <xdr:rowOff>104775</xdr:rowOff>
                  </from>
                  <to>
                    <xdr:col>1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Pict="0">
                <anchor moveWithCells="1">
                  <from>
                    <xdr:col>5</xdr:col>
                    <xdr:colOff>104775</xdr:colOff>
                    <xdr:row>9</xdr:row>
                    <xdr:rowOff>66675</xdr:rowOff>
                  </from>
                  <to>
                    <xdr:col>6</xdr:col>
                    <xdr:colOff>123825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Pict="0">
                <anchor moveWithCells="1">
                  <from>
                    <xdr:col>3</xdr:col>
                    <xdr:colOff>28575</xdr:colOff>
                    <xdr:row>9</xdr:row>
                    <xdr:rowOff>66675</xdr:rowOff>
                  </from>
                  <to>
                    <xdr:col>3</xdr:col>
                    <xdr:colOff>904875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Pict="0">
                <anchor moveWithCells="1">
                  <from>
                    <xdr:col>1</xdr:col>
                    <xdr:colOff>66675</xdr:colOff>
                    <xdr:row>42</xdr:row>
                    <xdr:rowOff>104775</xdr:rowOff>
                  </from>
                  <to>
                    <xdr:col>1</xdr:col>
                    <xdr:colOff>581025</xdr:colOff>
                    <xdr:row>44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Option Button 5">
              <controlPr defaultSize="0" autoPict="0">
                <anchor moveWithCells="1">
                  <from>
                    <xdr:col>5</xdr:col>
                    <xdr:colOff>104775</xdr:colOff>
                    <xdr:row>42</xdr:row>
                    <xdr:rowOff>66675</xdr:rowOff>
                  </from>
                  <to>
                    <xdr:col>6</xdr:col>
                    <xdr:colOff>123825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Option Button 6">
              <controlPr defaultSize="0" autoPict="0">
                <anchor moveWithCells="1">
                  <from>
                    <xdr:col>3</xdr:col>
                    <xdr:colOff>28575</xdr:colOff>
                    <xdr:row>42</xdr:row>
                    <xdr:rowOff>66675</xdr:rowOff>
                  </from>
                  <to>
                    <xdr:col>3</xdr:col>
                    <xdr:colOff>904875</xdr:colOff>
                    <xdr:row>44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Option Button 7">
              <controlPr defaultSize="0" autoPict="0">
                <anchor moveWithCells="1">
                  <from>
                    <xdr:col>1</xdr:col>
                    <xdr:colOff>66675</xdr:colOff>
                    <xdr:row>77</xdr:row>
                    <xdr:rowOff>104775</xdr:rowOff>
                  </from>
                  <to>
                    <xdr:col>1</xdr:col>
                    <xdr:colOff>581025</xdr:colOff>
                    <xdr:row>79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Option Button 8">
              <controlPr defaultSize="0" autoPict="0">
                <anchor moveWithCells="1">
                  <from>
                    <xdr:col>5</xdr:col>
                    <xdr:colOff>104775</xdr:colOff>
                    <xdr:row>77</xdr:row>
                    <xdr:rowOff>66675</xdr:rowOff>
                  </from>
                  <to>
                    <xdr:col>6</xdr:col>
                    <xdr:colOff>123825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Option Button 9">
              <controlPr defaultSize="0" autoPict="0">
                <anchor moveWithCells="1">
                  <from>
                    <xdr:col>3</xdr:col>
                    <xdr:colOff>28575</xdr:colOff>
                    <xdr:row>77</xdr:row>
                    <xdr:rowOff>66675</xdr:rowOff>
                  </from>
                  <to>
                    <xdr:col>3</xdr:col>
                    <xdr:colOff>904875</xdr:colOff>
                    <xdr:row>79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Option Button 10">
              <controlPr defaultSize="0" autoPict="0">
                <anchor moveWithCells="1">
                  <from>
                    <xdr:col>1</xdr:col>
                    <xdr:colOff>66675</xdr:colOff>
                    <xdr:row>110</xdr:row>
                    <xdr:rowOff>104775</xdr:rowOff>
                  </from>
                  <to>
                    <xdr:col>1</xdr:col>
                    <xdr:colOff>581025</xdr:colOff>
                    <xdr:row>112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Option Button 11">
              <controlPr defaultSize="0" autoPict="0">
                <anchor moveWithCells="1">
                  <from>
                    <xdr:col>5</xdr:col>
                    <xdr:colOff>104775</xdr:colOff>
                    <xdr:row>110</xdr:row>
                    <xdr:rowOff>66675</xdr:rowOff>
                  </from>
                  <to>
                    <xdr:col>6</xdr:col>
                    <xdr:colOff>123825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Option Button 12">
              <controlPr defaultSize="0" autoPict="0">
                <anchor moveWithCells="1">
                  <from>
                    <xdr:col>3</xdr:col>
                    <xdr:colOff>28575</xdr:colOff>
                    <xdr:row>110</xdr:row>
                    <xdr:rowOff>66675</xdr:rowOff>
                  </from>
                  <to>
                    <xdr:col>3</xdr:col>
                    <xdr:colOff>904875</xdr:colOff>
                    <xdr:row>112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Option Button 13">
              <controlPr defaultSize="0" autoPict="0">
                <anchor moveWithCells="1">
                  <from>
                    <xdr:col>1</xdr:col>
                    <xdr:colOff>66675</xdr:colOff>
                    <xdr:row>143</xdr:row>
                    <xdr:rowOff>104775</xdr:rowOff>
                  </from>
                  <to>
                    <xdr:col>1</xdr:col>
                    <xdr:colOff>581025</xdr:colOff>
                    <xdr:row>145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Option Button 14">
              <controlPr defaultSize="0" autoPict="0">
                <anchor moveWithCells="1">
                  <from>
                    <xdr:col>5</xdr:col>
                    <xdr:colOff>104775</xdr:colOff>
                    <xdr:row>143</xdr:row>
                    <xdr:rowOff>66675</xdr:rowOff>
                  </from>
                  <to>
                    <xdr:col>6</xdr:col>
                    <xdr:colOff>123825</xdr:colOff>
                    <xdr:row>145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Option Button 15">
              <controlPr defaultSize="0" autoPict="0">
                <anchor moveWithCells="1">
                  <from>
                    <xdr:col>3</xdr:col>
                    <xdr:colOff>28575</xdr:colOff>
                    <xdr:row>143</xdr:row>
                    <xdr:rowOff>66675</xdr:rowOff>
                  </from>
                  <to>
                    <xdr:col>3</xdr:col>
                    <xdr:colOff>904875</xdr:colOff>
                    <xdr:row>145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Option Button 16">
              <controlPr defaultSize="0" autoPict="0">
                <anchor moveWithCells="1">
                  <from>
                    <xdr:col>1</xdr:col>
                    <xdr:colOff>66675</xdr:colOff>
                    <xdr:row>178</xdr:row>
                    <xdr:rowOff>104775</xdr:rowOff>
                  </from>
                  <to>
                    <xdr:col>1</xdr:col>
                    <xdr:colOff>581025</xdr:colOff>
                    <xdr:row>180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Option Button 17">
              <controlPr defaultSize="0" autoPict="0">
                <anchor moveWithCells="1">
                  <from>
                    <xdr:col>5</xdr:col>
                    <xdr:colOff>104775</xdr:colOff>
                    <xdr:row>178</xdr:row>
                    <xdr:rowOff>66675</xdr:rowOff>
                  </from>
                  <to>
                    <xdr:col>6</xdr:col>
                    <xdr:colOff>123825</xdr:colOff>
                    <xdr:row>180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Option Button 18">
              <controlPr defaultSize="0" autoPict="0">
                <anchor moveWithCells="1">
                  <from>
                    <xdr:col>3</xdr:col>
                    <xdr:colOff>28575</xdr:colOff>
                    <xdr:row>178</xdr:row>
                    <xdr:rowOff>66675</xdr:rowOff>
                  </from>
                  <to>
                    <xdr:col>3</xdr:col>
                    <xdr:colOff>904875</xdr:colOff>
                    <xdr:row>180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Option Button 19">
              <controlPr defaultSize="0" autoPict="0">
                <anchor moveWithCells="1">
                  <from>
                    <xdr:col>1</xdr:col>
                    <xdr:colOff>66675</xdr:colOff>
                    <xdr:row>214</xdr:row>
                    <xdr:rowOff>104775</xdr:rowOff>
                  </from>
                  <to>
                    <xdr:col>1</xdr:col>
                    <xdr:colOff>581025</xdr:colOff>
                    <xdr:row>216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Option Button 20">
              <controlPr defaultSize="0" autoPict="0">
                <anchor moveWithCells="1">
                  <from>
                    <xdr:col>5</xdr:col>
                    <xdr:colOff>104775</xdr:colOff>
                    <xdr:row>214</xdr:row>
                    <xdr:rowOff>66675</xdr:rowOff>
                  </from>
                  <to>
                    <xdr:col>6</xdr:col>
                    <xdr:colOff>123825</xdr:colOff>
                    <xdr:row>216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Option Button 21">
              <controlPr defaultSize="0" autoPict="0">
                <anchor moveWithCells="1">
                  <from>
                    <xdr:col>3</xdr:col>
                    <xdr:colOff>28575</xdr:colOff>
                    <xdr:row>214</xdr:row>
                    <xdr:rowOff>66675</xdr:rowOff>
                  </from>
                  <to>
                    <xdr:col>3</xdr:col>
                    <xdr:colOff>904875</xdr:colOff>
                    <xdr:row>216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Option Button 22">
              <controlPr defaultSize="0" autoPict="0">
                <anchor moveWithCells="1">
                  <from>
                    <xdr:col>1</xdr:col>
                    <xdr:colOff>66675</xdr:colOff>
                    <xdr:row>247</xdr:row>
                    <xdr:rowOff>104775</xdr:rowOff>
                  </from>
                  <to>
                    <xdr:col>1</xdr:col>
                    <xdr:colOff>581025</xdr:colOff>
                    <xdr:row>249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Option Button 23">
              <controlPr defaultSize="0" autoPict="0">
                <anchor moveWithCells="1">
                  <from>
                    <xdr:col>5</xdr:col>
                    <xdr:colOff>104775</xdr:colOff>
                    <xdr:row>247</xdr:row>
                    <xdr:rowOff>66675</xdr:rowOff>
                  </from>
                  <to>
                    <xdr:col>6</xdr:col>
                    <xdr:colOff>123825</xdr:colOff>
                    <xdr:row>249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Option Button 24">
              <controlPr defaultSize="0" autoPict="0">
                <anchor moveWithCells="1">
                  <from>
                    <xdr:col>3</xdr:col>
                    <xdr:colOff>28575</xdr:colOff>
                    <xdr:row>247</xdr:row>
                    <xdr:rowOff>66675</xdr:rowOff>
                  </from>
                  <to>
                    <xdr:col>3</xdr:col>
                    <xdr:colOff>904875</xdr:colOff>
                    <xdr:row>249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Option Button 25">
              <controlPr defaultSize="0" autoPict="0">
                <anchor moveWithCells="1">
                  <from>
                    <xdr:col>1</xdr:col>
                    <xdr:colOff>66675</xdr:colOff>
                    <xdr:row>285</xdr:row>
                    <xdr:rowOff>104775</xdr:rowOff>
                  </from>
                  <to>
                    <xdr:col>1</xdr:col>
                    <xdr:colOff>581025</xdr:colOff>
                    <xdr:row>287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Option Button 26">
              <controlPr defaultSize="0" autoPict="0">
                <anchor moveWithCells="1">
                  <from>
                    <xdr:col>5</xdr:col>
                    <xdr:colOff>104775</xdr:colOff>
                    <xdr:row>285</xdr:row>
                    <xdr:rowOff>66675</xdr:rowOff>
                  </from>
                  <to>
                    <xdr:col>6</xdr:col>
                    <xdr:colOff>123825</xdr:colOff>
                    <xdr:row>287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Option Button 27">
              <controlPr defaultSize="0" autoPict="0">
                <anchor moveWithCells="1">
                  <from>
                    <xdr:col>3</xdr:col>
                    <xdr:colOff>28575</xdr:colOff>
                    <xdr:row>285</xdr:row>
                    <xdr:rowOff>66675</xdr:rowOff>
                  </from>
                  <to>
                    <xdr:col>3</xdr:col>
                    <xdr:colOff>904875</xdr:colOff>
                    <xdr:row>287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Option Button 28">
              <controlPr defaultSize="0" autoPict="0">
                <anchor moveWithCells="1">
                  <from>
                    <xdr:col>1</xdr:col>
                    <xdr:colOff>66675</xdr:colOff>
                    <xdr:row>319</xdr:row>
                    <xdr:rowOff>104775</xdr:rowOff>
                  </from>
                  <to>
                    <xdr:col>1</xdr:col>
                    <xdr:colOff>581025</xdr:colOff>
                    <xdr:row>321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Option Button 29">
              <controlPr defaultSize="0" autoPict="0">
                <anchor moveWithCells="1">
                  <from>
                    <xdr:col>5</xdr:col>
                    <xdr:colOff>104775</xdr:colOff>
                    <xdr:row>319</xdr:row>
                    <xdr:rowOff>66675</xdr:rowOff>
                  </from>
                  <to>
                    <xdr:col>6</xdr:col>
                    <xdr:colOff>123825</xdr:colOff>
                    <xdr:row>321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Option Button 30">
              <controlPr defaultSize="0" autoPict="0">
                <anchor moveWithCells="1">
                  <from>
                    <xdr:col>3</xdr:col>
                    <xdr:colOff>28575</xdr:colOff>
                    <xdr:row>319</xdr:row>
                    <xdr:rowOff>66675</xdr:rowOff>
                  </from>
                  <to>
                    <xdr:col>3</xdr:col>
                    <xdr:colOff>904875</xdr:colOff>
                    <xdr:row>321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Option Button 31">
              <controlPr defaultSize="0" autoPict="0">
                <anchor moveWithCells="1">
                  <from>
                    <xdr:col>1</xdr:col>
                    <xdr:colOff>66675</xdr:colOff>
                    <xdr:row>349</xdr:row>
                    <xdr:rowOff>104775</xdr:rowOff>
                  </from>
                  <to>
                    <xdr:col>1</xdr:col>
                    <xdr:colOff>581025</xdr:colOff>
                    <xdr:row>351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Option Button 32">
              <controlPr defaultSize="0" autoPict="0">
                <anchor moveWithCells="1">
                  <from>
                    <xdr:col>5</xdr:col>
                    <xdr:colOff>104775</xdr:colOff>
                    <xdr:row>349</xdr:row>
                    <xdr:rowOff>66675</xdr:rowOff>
                  </from>
                  <to>
                    <xdr:col>6</xdr:col>
                    <xdr:colOff>123825</xdr:colOff>
                    <xdr:row>351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Option Button 33">
              <controlPr defaultSize="0" autoPict="0">
                <anchor moveWithCells="1">
                  <from>
                    <xdr:col>3</xdr:col>
                    <xdr:colOff>28575</xdr:colOff>
                    <xdr:row>349</xdr:row>
                    <xdr:rowOff>66675</xdr:rowOff>
                  </from>
                  <to>
                    <xdr:col>3</xdr:col>
                    <xdr:colOff>904875</xdr:colOff>
                    <xdr:row>351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Option Button 34">
              <controlPr defaultSize="0" autoPict="0">
                <anchor moveWithCells="1">
                  <from>
                    <xdr:col>1</xdr:col>
                    <xdr:colOff>66675</xdr:colOff>
                    <xdr:row>384</xdr:row>
                    <xdr:rowOff>104775</xdr:rowOff>
                  </from>
                  <to>
                    <xdr:col>1</xdr:col>
                    <xdr:colOff>581025</xdr:colOff>
                    <xdr:row>386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Option Button 35">
              <controlPr defaultSize="0" autoPict="0">
                <anchor moveWithCells="1">
                  <from>
                    <xdr:col>5</xdr:col>
                    <xdr:colOff>104775</xdr:colOff>
                    <xdr:row>384</xdr:row>
                    <xdr:rowOff>66675</xdr:rowOff>
                  </from>
                  <to>
                    <xdr:col>6</xdr:col>
                    <xdr:colOff>123825</xdr:colOff>
                    <xdr:row>386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Option Button 36">
              <controlPr defaultSize="0" autoPict="0">
                <anchor moveWithCells="1">
                  <from>
                    <xdr:col>3</xdr:col>
                    <xdr:colOff>28575</xdr:colOff>
                    <xdr:row>384</xdr:row>
                    <xdr:rowOff>66675</xdr:rowOff>
                  </from>
                  <to>
                    <xdr:col>3</xdr:col>
                    <xdr:colOff>904875</xdr:colOff>
                    <xdr:row>386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Option Button 37">
              <controlPr defaultSize="0" autoPict="0">
                <anchor moveWithCells="1">
                  <from>
                    <xdr:col>1</xdr:col>
                    <xdr:colOff>66675</xdr:colOff>
                    <xdr:row>424</xdr:row>
                    <xdr:rowOff>104775</xdr:rowOff>
                  </from>
                  <to>
                    <xdr:col>1</xdr:col>
                    <xdr:colOff>581025</xdr:colOff>
                    <xdr:row>426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Option Button 38">
              <controlPr defaultSize="0" autoPict="0">
                <anchor moveWithCells="1">
                  <from>
                    <xdr:col>5</xdr:col>
                    <xdr:colOff>104775</xdr:colOff>
                    <xdr:row>424</xdr:row>
                    <xdr:rowOff>66675</xdr:rowOff>
                  </from>
                  <to>
                    <xdr:col>6</xdr:col>
                    <xdr:colOff>123825</xdr:colOff>
                    <xdr:row>426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Option Button 39">
              <controlPr defaultSize="0" autoPict="0">
                <anchor moveWithCells="1">
                  <from>
                    <xdr:col>3</xdr:col>
                    <xdr:colOff>28575</xdr:colOff>
                    <xdr:row>424</xdr:row>
                    <xdr:rowOff>66675</xdr:rowOff>
                  </from>
                  <to>
                    <xdr:col>3</xdr:col>
                    <xdr:colOff>904875</xdr:colOff>
                    <xdr:row>426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Option Button 40">
              <controlPr defaultSize="0" autoPict="0">
                <anchor moveWithCells="1">
                  <from>
                    <xdr:col>1</xdr:col>
                    <xdr:colOff>66675</xdr:colOff>
                    <xdr:row>458</xdr:row>
                    <xdr:rowOff>104775</xdr:rowOff>
                  </from>
                  <to>
                    <xdr:col>1</xdr:col>
                    <xdr:colOff>581025</xdr:colOff>
                    <xdr:row>460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Option Button 41">
              <controlPr defaultSize="0" autoPict="0">
                <anchor moveWithCells="1">
                  <from>
                    <xdr:col>5</xdr:col>
                    <xdr:colOff>104775</xdr:colOff>
                    <xdr:row>458</xdr:row>
                    <xdr:rowOff>66675</xdr:rowOff>
                  </from>
                  <to>
                    <xdr:col>6</xdr:col>
                    <xdr:colOff>123825</xdr:colOff>
                    <xdr:row>460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Option Button 42">
              <controlPr defaultSize="0" autoPict="0">
                <anchor moveWithCells="1">
                  <from>
                    <xdr:col>3</xdr:col>
                    <xdr:colOff>28575</xdr:colOff>
                    <xdr:row>458</xdr:row>
                    <xdr:rowOff>66675</xdr:rowOff>
                  </from>
                  <to>
                    <xdr:col>3</xdr:col>
                    <xdr:colOff>904875</xdr:colOff>
                    <xdr:row>460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Option Button 43">
              <controlPr defaultSize="0" autoPict="0">
                <anchor moveWithCells="1">
                  <from>
                    <xdr:col>1</xdr:col>
                    <xdr:colOff>66675</xdr:colOff>
                    <xdr:row>492</xdr:row>
                    <xdr:rowOff>104775</xdr:rowOff>
                  </from>
                  <to>
                    <xdr:col>1</xdr:col>
                    <xdr:colOff>581025</xdr:colOff>
                    <xdr:row>494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Option Button 44">
              <controlPr defaultSize="0" autoPict="0">
                <anchor moveWithCells="1">
                  <from>
                    <xdr:col>5</xdr:col>
                    <xdr:colOff>104775</xdr:colOff>
                    <xdr:row>492</xdr:row>
                    <xdr:rowOff>66675</xdr:rowOff>
                  </from>
                  <to>
                    <xdr:col>6</xdr:col>
                    <xdr:colOff>123825</xdr:colOff>
                    <xdr:row>494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Option Button 45">
              <controlPr defaultSize="0" autoPict="0">
                <anchor moveWithCells="1">
                  <from>
                    <xdr:col>3</xdr:col>
                    <xdr:colOff>28575</xdr:colOff>
                    <xdr:row>492</xdr:row>
                    <xdr:rowOff>66675</xdr:rowOff>
                  </from>
                  <to>
                    <xdr:col>3</xdr:col>
                    <xdr:colOff>904875</xdr:colOff>
                    <xdr:row>494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Option Button 46">
              <controlPr defaultSize="0" autoPict="0">
                <anchor moveWithCells="1">
                  <from>
                    <xdr:col>1</xdr:col>
                    <xdr:colOff>66675</xdr:colOff>
                    <xdr:row>536</xdr:row>
                    <xdr:rowOff>104775</xdr:rowOff>
                  </from>
                  <to>
                    <xdr:col>1</xdr:col>
                    <xdr:colOff>581025</xdr:colOff>
                    <xdr:row>538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Option Button 47">
              <controlPr defaultSize="0" autoPict="0">
                <anchor moveWithCells="1">
                  <from>
                    <xdr:col>5</xdr:col>
                    <xdr:colOff>104775</xdr:colOff>
                    <xdr:row>536</xdr:row>
                    <xdr:rowOff>66675</xdr:rowOff>
                  </from>
                  <to>
                    <xdr:col>6</xdr:col>
                    <xdr:colOff>123825</xdr:colOff>
                    <xdr:row>538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Option Button 48">
              <controlPr defaultSize="0" autoPict="0">
                <anchor moveWithCells="1">
                  <from>
                    <xdr:col>3</xdr:col>
                    <xdr:colOff>28575</xdr:colOff>
                    <xdr:row>536</xdr:row>
                    <xdr:rowOff>66675</xdr:rowOff>
                  </from>
                  <to>
                    <xdr:col>3</xdr:col>
                    <xdr:colOff>904875</xdr:colOff>
                    <xdr:row>538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Option Button 52">
              <controlPr defaultSize="0" autoPict="0">
                <anchor moveWithCells="1">
                  <from>
                    <xdr:col>1</xdr:col>
                    <xdr:colOff>66675</xdr:colOff>
                    <xdr:row>572</xdr:row>
                    <xdr:rowOff>104775</xdr:rowOff>
                  </from>
                  <to>
                    <xdr:col>1</xdr:col>
                    <xdr:colOff>581025</xdr:colOff>
                    <xdr:row>574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Option Button 53">
              <controlPr defaultSize="0" autoPict="0">
                <anchor moveWithCells="1">
                  <from>
                    <xdr:col>5</xdr:col>
                    <xdr:colOff>104775</xdr:colOff>
                    <xdr:row>572</xdr:row>
                    <xdr:rowOff>66675</xdr:rowOff>
                  </from>
                  <to>
                    <xdr:col>6</xdr:col>
                    <xdr:colOff>123825</xdr:colOff>
                    <xdr:row>574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Option Button 54">
              <controlPr defaultSize="0" autoPict="0">
                <anchor moveWithCells="1">
                  <from>
                    <xdr:col>3</xdr:col>
                    <xdr:colOff>28575</xdr:colOff>
                    <xdr:row>572</xdr:row>
                    <xdr:rowOff>66675</xdr:rowOff>
                  </from>
                  <to>
                    <xdr:col>3</xdr:col>
                    <xdr:colOff>904875</xdr:colOff>
                    <xdr:row>574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Employees Person details</vt:lpstr>
      <vt:lpstr>PAYROLL- FEBRUARY 2023</vt:lpstr>
      <vt:lpstr>NSSF- FEBRUARY 2023</vt:lpstr>
      <vt:lpstr>NET PAID</vt:lpstr>
      <vt:lpstr>BANK PAYMENT</vt:lpstr>
      <vt:lpstr>CASH PAYMENT SALARY</vt:lpstr>
      <vt:lpstr>CASH BONUS</vt:lpstr>
      <vt:lpstr>Sheet4</vt:lpstr>
      <vt:lpstr>Salary Slip -Jan 2020</vt:lpstr>
      <vt:lpstr>'BANK PAYMENT'!Print_Area</vt:lpstr>
      <vt:lpstr>'CASH BONUS'!Print_Area</vt:lpstr>
      <vt:lpstr>'Employees Person details'!Print_Area</vt:lpstr>
      <vt:lpstr>'NET PAID'!Print_Area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CHICHI</dc:creator>
  <cp:lastModifiedBy>Administrator</cp:lastModifiedBy>
  <cp:lastPrinted>2022-06-22T12:15:00Z</cp:lastPrinted>
  <dcterms:created xsi:type="dcterms:W3CDTF">2020-01-29T06:36:00Z</dcterms:created>
  <dcterms:modified xsi:type="dcterms:W3CDTF">2024-01-22T02:19:21Z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697F29AB52FF45AAAA306F0B2CC87B14</vt:lpwstr>
  </property>
  <property fmtid="{D5CDD505-2E9C-101B-9397-08002B2CF9AE}" pid="3" name="KSOProductBuildVer">
    <vt:lpwstr>1033-12.2.0.13431</vt:lpwstr>
  </property>
</Properties>
</file>