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30"/>
  <workbookPr/>
  <mc:AlternateContent xmlns:mc="http://schemas.openxmlformats.org/markup-compatibility/2006">
    <mc:Choice Requires="x15">
      <x15ac:absPath xmlns:x15ac="http://schemas.microsoft.com/office/spreadsheetml/2010/11/ac" url="C:\Users\LEREMUST\Desktop\LOCAL DISK D\Poisent\"/>
    </mc:Choice>
  </mc:AlternateContent>
  <xr:revisionPtr revIDLastSave="0" documentId="13_ncr:1_{CDD7A733-3E8A-47D2-8BC0-A4D806DCC5AA}" xr6:coauthVersionLast="47" xr6:coauthVersionMax="47" xr10:uidLastSave="{00000000-0000-0000-0000-000000000000}"/>
  <bookViews>
    <workbookView xWindow="-120" yWindow="-120" windowWidth="20730" windowHeight="11040" activeTab="4" xr2:uid="{00000000-000D-0000-FFFF-FFFF00000000}"/>
  </bookViews>
  <sheets>
    <sheet name="Start-Up" sheetId="1" r:id="rId1"/>
    <sheet name="Schedule" sheetId="2" r:id="rId2"/>
    <sheet name="Production" sheetId="3" r:id="rId3"/>
    <sheet name="Sales" sheetId="4" r:id="rId4"/>
    <sheet name="IS" sheetId="5" r:id="rId5"/>
    <sheet name="Amortization" sheetId="6" r:id="rId6"/>
  </sheets>
  <externalReferences>
    <externalReference r:id="rId7"/>
  </externalReferences>
  <definedNames>
    <definedName name="ExpCount">[1]Assumptions!$B$13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8" i="1" l="1"/>
  <c r="H44" i="1"/>
  <c r="H24" i="1"/>
  <c r="H16" i="1"/>
  <c r="A9" i="6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A39" i="6" s="1"/>
  <c r="A40" i="6" s="1"/>
  <c r="A41" i="6" s="1"/>
  <c r="A42" i="6" s="1"/>
  <c r="A43" i="6" s="1"/>
  <c r="A44" i="6" s="1"/>
  <c r="A45" i="6" s="1"/>
  <c r="A46" i="6" s="1"/>
  <c r="A47" i="6" s="1"/>
  <c r="A48" i="6" s="1"/>
  <c r="A49" i="6" s="1"/>
  <c r="A50" i="6" s="1"/>
  <c r="A51" i="6" s="1"/>
  <c r="A52" i="6" s="1"/>
  <c r="A53" i="6" s="1"/>
  <c r="A54" i="6" s="1"/>
  <c r="A55" i="6" s="1"/>
  <c r="A56" i="6" s="1"/>
  <c r="A57" i="6" s="1"/>
  <c r="A58" i="6" s="1"/>
  <c r="A59" i="6" s="1"/>
  <c r="A60" i="6" s="1"/>
  <c r="A61" i="6" s="1"/>
  <c r="A62" i="6" s="1"/>
  <c r="A63" i="6" s="1"/>
  <c r="A64" i="6" s="1"/>
  <c r="A65" i="6" s="1"/>
  <c r="A66" i="6" s="1"/>
  <c r="A67" i="6" s="1"/>
  <c r="A68" i="6" s="1"/>
  <c r="A69" i="6" s="1"/>
  <c r="A70" i="6" s="1"/>
  <c r="A71" i="6" s="1"/>
  <c r="A72" i="6" s="1"/>
  <c r="A73" i="6" s="1"/>
  <c r="A74" i="6" s="1"/>
  <c r="A75" i="6" s="1"/>
  <c r="A76" i="6" s="1"/>
  <c r="A77" i="6" s="1"/>
  <c r="A78" i="6" s="1"/>
  <c r="A79" i="6" s="1"/>
  <c r="A80" i="6" s="1"/>
  <c r="A81" i="6" s="1"/>
  <c r="A82" i="6" s="1"/>
  <c r="A83" i="6" s="1"/>
  <c r="A84" i="6" s="1"/>
  <c r="A85" i="6" s="1"/>
  <c r="A86" i="6" s="1"/>
  <c r="A87" i="6" s="1"/>
  <c r="A88" i="6" s="1"/>
  <c r="A89" i="6" s="1"/>
  <c r="A90" i="6" s="1"/>
  <c r="A91" i="6" s="1"/>
  <c r="A92" i="6" s="1"/>
  <c r="A93" i="6" s="1"/>
  <c r="A94" i="6" s="1"/>
  <c r="A95" i="6" s="1"/>
  <c r="A96" i="6" s="1"/>
  <c r="A97" i="6" s="1"/>
  <c r="A98" i="6" s="1"/>
  <c r="A99" i="6" s="1"/>
  <c r="A100" i="6" s="1"/>
  <c r="A101" i="6" s="1"/>
  <c r="A102" i="6" s="1"/>
  <c r="A103" i="6" s="1"/>
  <c r="A104" i="6" s="1"/>
  <c r="A105" i="6" s="1"/>
  <c r="A106" i="6" s="1"/>
  <c r="A107" i="6" s="1"/>
  <c r="A108" i="6" s="1"/>
  <c r="A109" i="6" s="1"/>
  <c r="A110" i="6" s="1"/>
  <c r="A111" i="6" s="1"/>
  <c r="A112" i="6" s="1"/>
  <c r="A113" i="6" s="1"/>
  <c r="A114" i="6" s="1"/>
  <c r="A115" i="6" s="1"/>
  <c r="A116" i="6" s="1"/>
  <c r="A117" i="6" s="1"/>
  <c r="A118" i="6" s="1"/>
  <c r="A119" i="6" s="1"/>
  <c r="A120" i="6" s="1"/>
  <c r="A121" i="6" s="1"/>
  <c r="A122" i="6" s="1"/>
  <c r="A123" i="6" s="1"/>
  <c r="A124" i="6" s="1"/>
  <c r="A125" i="6" s="1"/>
  <c r="A126" i="6" s="1"/>
  <c r="A127" i="6" s="1"/>
  <c r="A128" i="6" s="1"/>
  <c r="A129" i="6" s="1"/>
  <c r="A130" i="6" s="1"/>
  <c r="A131" i="6" s="1"/>
  <c r="A132" i="6" s="1"/>
  <c r="A133" i="6" s="1"/>
  <c r="A134" i="6" s="1"/>
  <c r="A135" i="6" s="1"/>
  <c r="A136" i="6" s="1"/>
  <c r="A137" i="6" s="1"/>
  <c r="A138" i="6" s="1"/>
  <c r="A139" i="6" s="1"/>
  <c r="A140" i="6" s="1"/>
  <c r="A141" i="6" s="1"/>
  <c r="A142" i="6" s="1"/>
  <c r="A143" i="6" s="1"/>
  <c r="A144" i="6" s="1"/>
  <c r="A145" i="6" s="1"/>
  <c r="A146" i="6" s="1"/>
  <c r="A147" i="6" s="1"/>
  <c r="A148" i="6" s="1"/>
  <c r="A149" i="6" s="1"/>
  <c r="A150" i="6" s="1"/>
  <c r="A151" i="6" s="1"/>
  <c r="A152" i="6" s="1"/>
  <c r="A153" i="6" s="1"/>
  <c r="A154" i="6" s="1"/>
  <c r="A155" i="6" s="1"/>
  <c r="A156" i="6" s="1"/>
  <c r="A157" i="6" s="1"/>
  <c r="A158" i="6" s="1"/>
  <c r="A159" i="6" s="1"/>
  <c r="A160" i="6" s="1"/>
  <c r="A161" i="6" s="1"/>
  <c r="A162" i="6" s="1"/>
  <c r="A163" i="6" s="1"/>
  <c r="A164" i="6" s="1"/>
  <c r="A165" i="6" s="1"/>
  <c r="A166" i="6" s="1"/>
  <c r="A167" i="6" s="1"/>
  <c r="A168" i="6" s="1"/>
  <c r="A169" i="6" s="1"/>
  <c r="A170" i="6" s="1"/>
  <c r="A171" i="6" s="1"/>
  <c r="A172" i="6" s="1"/>
  <c r="A173" i="6" s="1"/>
  <c r="A174" i="6" s="1"/>
  <c r="A175" i="6" s="1"/>
  <c r="A176" i="6" s="1"/>
  <c r="A177" i="6" s="1"/>
  <c r="A178" i="6" s="1"/>
  <c r="A179" i="6" s="1"/>
  <c r="A180" i="6" s="1"/>
  <c r="A181" i="6" s="1"/>
  <c r="A182" i="6" s="1"/>
  <c r="A183" i="6" s="1"/>
  <c r="A184" i="6" s="1"/>
  <c r="A185" i="6" s="1"/>
  <c r="A186" i="6" s="1"/>
  <c r="A187" i="6" s="1"/>
  <c r="A188" i="6" s="1"/>
  <c r="A189" i="6" s="1"/>
  <c r="A190" i="6" s="1"/>
  <c r="A191" i="6" s="1"/>
  <c r="A192" i="6" s="1"/>
  <c r="A193" i="6" s="1"/>
  <c r="A194" i="6" s="1"/>
  <c r="A195" i="6" s="1"/>
  <c r="A196" i="6" s="1"/>
  <c r="A197" i="6" s="1"/>
  <c r="A198" i="6" s="1"/>
  <c r="A199" i="6" s="1"/>
  <c r="A200" i="6" s="1"/>
  <c r="A201" i="6" s="1"/>
  <c r="A202" i="6" s="1"/>
  <c r="A203" i="6" s="1"/>
  <c r="A204" i="6" s="1"/>
  <c r="A205" i="6" s="1"/>
  <c r="A206" i="6" s="1"/>
  <c r="A207" i="6" s="1"/>
  <c r="A208" i="6" s="1"/>
  <c r="A209" i="6" s="1"/>
  <c r="A210" i="6" s="1"/>
  <c r="A211" i="6" s="1"/>
  <c r="A212" i="6" s="1"/>
  <c r="A213" i="6" s="1"/>
  <c r="A214" i="6" s="1"/>
  <c r="A215" i="6" s="1"/>
  <c r="A216" i="6" s="1"/>
  <c r="A217" i="6" s="1"/>
  <c r="A218" i="6" s="1"/>
  <c r="A219" i="6" s="1"/>
  <c r="A220" i="6" s="1"/>
  <c r="A221" i="6" s="1"/>
  <c r="A222" i="6" s="1"/>
  <c r="A223" i="6" s="1"/>
  <c r="A224" i="6" s="1"/>
  <c r="A225" i="6" s="1"/>
  <c r="A226" i="6" s="1"/>
  <c r="A227" i="6" s="1"/>
  <c r="A228" i="6" s="1"/>
  <c r="A229" i="6" s="1"/>
  <c r="A230" i="6" s="1"/>
  <c r="A231" i="6" s="1"/>
  <c r="A232" i="6" s="1"/>
  <c r="A233" i="6" s="1"/>
  <c r="A234" i="6" s="1"/>
  <c r="A235" i="6" s="1"/>
  <c r="A236" i="6" s="1"/>
  <c r="A237" i="6" s="1"/>
  <c r="A238" i="6" s="1"/>
  <c r="A239" i="6" s="1"/>
  <c r="A240" i="6" s="1"/>
  <c r="A241" i="6" s="1"/>
  <c r="A242" i="6" s="1"/>
  <c r="A243" i="6" s="1"/>
  <c r="A244" i="6" s="1"/>
  <c r="A245" i="6" s="1"/>
  <c r="A246" i="6" s="1"/>
  <c r="A247" i="6" s="1"/>
  <c r="A248" i="6" s="1"/>
  <c r="A249" i="6" s="1"/>
  <c r="A250" i="6" s="1"/>
  <c r="A251" i="6" s="1"/>
  <c r="A252" i="6" s="1"/>
  <c r="A253" i="6" s="1"/>
  <c r="A254" i="6" s="1"/>
  <c r="A255" i="6" s="1"/>
  <c r="A256" i="6" s="1"/>
  <c r="A257" i="6" s="1"/>
  <c r="A258" i="6" s="1"/>
  <c r="A259" i="6" s="1"/>
  <c r="A260" i="6" s="1"/>
  <c r="A261" i="6" s="1"/>
  <c r="A262" i="6" s="1"/>
  <c r="A263" i="6" s="1"/>
  <c r="A264" i="6" s="1"/>
  <c r="A265" i="6" s="1"/>
  <c r="A266" i="6" s="1"/>
  <c r="A267" i="6" s="1"/>
  <c r="A268" i="6" s="1"/>
  <c r="A269" i="6" s="1"/>
  <c r="A270" i="6" s="1"/>
  <c r="A271" i="6" s="1"/>
  <c r="A272" i="6" s="1"/>
  <c r="A273" i="6" s="1"/>
  <c r="A274" i="6" s="1"/>
  <c r="A275" i="6" s="1"/>
  <c r="A276" i="6" s="1"/>
  <c r="A277" i="6" s="1"/>
  <c r="A278" i="6" s="1"/>
  <c r="A279" i="6" s="1"/>
  <c r="A280" i="6" s="1"/>
  <c r="A281" i="6" s="1"/>
  <c r="A282" i="6" s="1"/>
  <c r="A283" i="6" s="1"/>
  <c r="A284" i="6" s="1"/>
  <c r="A285" i="6" s="1"/>
  <c r="A286" i="6" s="1"/>
  <c r="A287" i="6" s="1"/>
  <c r="A288" i="6" s="1"/>
  <c r="A289" i="6" s="1"/>
  <c r="A290" i="6" s="1"/>
  <c r="A291" i="6" s="1"/>
  <c r="A292" i="6" s="1"/>
  <c r="A293" i="6" s="1"/>
  <c r="A294" i="6" s="1"/>
  <c r="A295" i="6" s="1"/>
  <c r="A296" i="6" s="1"/>
  <c r="A297" i="6" s="1"/>
  <c r="A298" i="6" s="1"/>
  <c r="A299" i="6" s="1"/>
  <c r="A300" i="6" s="1"/>
  <c r="A301" i="6" s="1"/>
  <c r="A302" i="6" s="1"/>
  <c r="A303" i="6" s="1"/>
  <c r="A304" i="6" s="1"/>
  <c r="A305" i="6" s="1"/>
  <c r="A306" i="6" s="1"/>
  <c r="A307" i="6" s="1"/>
  <c r="A308" i="6" s="1"/>
  <c r="A309" i="6" s="1"/>
  <c r="A310" i="6" s="1"/>
  <c r="A311" i="6" s="1"/>
  <c r="A312" i="6" s="1"/>
  <c r="A313" i="6" s="1"/>
  <c r="A314" i="6" s="1"/>
  <c r="A315" i="6" s="1"/>
  <c r="A316" i="6" s="1"/>
  <c r="A317" i="6" s="1"/>
  <c r="A318" i="6" s="1"/>
  <c r="A319" i="6" s="1"/>
  <c r="A320" i="6" s="1"/>
  <c r="A321" i="6" s="1"/>
  <c r="A322" i="6" s="1"/>
  <c r="A323" i="6" s="1"/>
  <c r="A324" i="6" s="1"/>
  <c r="A325" i="6" s="1"/>
  <c r="A326" i="6" s="1"/>
  <c r="A327" i="6" s="1"/>
  <c r="A328" i="6" s="1"/>
  <c r="A329" i="6" s="1"/>
  <c r="A330" i="6" s="1"/>
  <c r="A331" i="6" s="1"/>
  <c r="A332" i="6" s="1"/>
  <c r="A333" i="6" s="1"/>
  <c r="A334" i="6" s="1"/>
  <c r="A335" i="6" s="1"/>
  <c r="A336" i="6" s="1"/>
  <c r="A337" i="6" s="1"/>
  <c r="A338" i="6" s="1"/>
  <c r="A339" i="6" s="1"/>
  <c r="A340" i="6" s="1"/>
  <c r="A341" i="6" s="1"/>
  <c r="A342" i="6" s="1"/>
  <c r="A343" i="6" s="1"/>
  <c r="A344" i="6" s="1"/>
  <c r="A345" i="6" s="1"/>
  <c r="A346" i="6" s="1"/>
  <c r="A347" i="6" s="1"/>
  <c r="A348" i="6" s="1"/>
  <c r="A349" i="6" s="1"/>
  <c r="A350" i="6" s="1"/>
  <c r="A351" i="6" s="1"/>
  <c r="A352" i="6" s="1"/>
  <c r="A353" i="6" s="1"/>
  <c r="A354" i="6" s="1"/>
  <c r="A355" i="6" s="1"/>
  <c r="A356" i="6" s="1"/>
  <c r="A357" i="6" s="1"/>
  <c r="A358" i="6" s="1"/>
  <c r="A359" i="6" s="1"/>
  <c r="A360" i="6" s="1"/>
  <c r="A361" i="6" s="1"/>
  <c r="A362" i="6" s="1"/>
  <c r="A363" i="6" s="1"/>
  <c r="A364" i="6" s="1"/>
  <c r="A365" i="6" s="1"/>
  <c r="A366" i="6" s="1"/>
  <c r="A367" i="6" s="1"/>
  <c r="A368" i="6" s="1"/>
  <c r="H60" i="1" l="1"/>
  <c r="H63" i="1" l="1"/>
  <c r="C3" i="6" s="1"/>
  <c r="H62" i="1"/>
  <c r="D9" i="6" l="1"/>
  <c r="C9" i="6"/>
  <c r="E9" i="6" s="1"/>
  <c r="H64" i="1"/>
  <c r="D10" i="6" l="1"/>
  <c r="D11" i="6" s="1"/>
  <c r="D12" i="6" s="1"/>
  <c r="F9" i="6"/>
  <c r="G9" i="6" s="1"/>
  <c r="C10" i="6" s="1"/>
  <c r="H9" i="6"/>
  <c r="D13" i="6"/>
  <c r="D14" i="6" l="1"/>
  <c r="E10" i="6"/>
  <c r="F10" i="6" l="1"/>
  <c r="D15" i="6"/>
  <c r="D16" i="6" l="1"/>
  <c r="G10" i="6"/>
  <c r="C11" i="6" l="1"/>
  <c r="H10" i="6"/>
  <c r="D17" i="6"/>
  <c r="D18" i="6" l="1"/>
  <c r="E11" i="6"/>
  <c r="F11" i="6" l="1"/>
  <c r="D19" i="6"/>
  <c r="D20" i="6" l="1"/>
  <c r="G11" i="6"/>
  <c r="C12" i="6" l="1"/>
  <c r="H11" i="6"/>
  <c r="D21" i="6"/>
  <c r="D22" i="6" l="1"/>
  <c r="E12" i="6"/>
  <c r="F12" i="6" l="1"/>
  <c r="D23" i="6"/>
  <c r="D24" i="6" l="1"/>
  <c r="G12" i="6"/>
  <c r="C13" i="6" l="1"/>
  <c r="H12" i="6"/>
  <c r="D25" i="6"/>
  <c r="D26" i="6" l="1"/>
  <c r="E13" i="6"/>
  <c r="F13" i="6" s="1"/>
  <c r="G13" i="6" l="1"/>
  <c r="D27" i="6"/>
  <c r="D28" i="6" l="1"/>
  <c r="C14" i="6"/>
  <c r="H13" i="6"/>
  <c r="E14" i="6" l="1"/>
  <c r="F14" i="6" s="1"/>
  <c r="G14" i="6" s="1"/>
  <c r="D29" i="6"/>
  <c r="C15" i="6" l="1"/>
  <c r="H14" i="6"/>
  <c r="D30" i="6"/>
  <c r="D31" i="6" l="1"/>
  <c r="E15" i="6"/>
  <c r="F15" i="6" s="1"/>
  <c r="G15" i="6" s="1"/>
  <c r="C16" i="6" l="1"/>
  <c r="H15" i="6"/>
  <c r="D32" i="6"/>
  <c r="D33" i="6" l="1"/>
  <c r="E16" i="6"/>
  <c r="F16" i="6" s="1"/>
  <c r="G16" i="6" s="1"/>
  <c r="C17" i="6" l="1"/>
  <c r="H16" i="6"/>
  <c r="D34" i="6"/>
  <c r="D35" i="6" l="1"/>
  <c r="E17" i="6"/>
  <c r="F17" i="6" s="1"/>
  <c r="G17" i="6" s="1"/>
  <c r="C18" i="6" l="1"/>
  <c r="H17" i="6"/>
  <c r="D36" i="6"/>
  <c r="D37" i="6" l="1"/>
  <c r="E18" i="6"/>
  <c r="F18" i="6" s="1"/>
  <c r="G18" i="6" s="1"/>
  <c r="C19" i="6" l="1"/>
  <c r="H18" i="6"/>
  <c r="D38" i="6"/>
  <c r="D39" i="6" l="1"/>
  <c r="E19" i="6"/>
  <c r="F19" i="6" s="1"/>
  <c r="G19" i="6" s="1"/>
  <c r="C20" i="6" l="1"/>
  <c r="H19" i="6"/>
  <c r="D40" i="6"/>
  <c r="D41" i="6" l="1"/>
  <c r="E20" i="6"/>
  <c r="F20" i="6" s="1"/>
  <c r="G20" i="6" s="1"/>
  <c r="C21" i="6" l="1"/>
  <c r="H20" i="6"/>
  <c r="D42" i="6"/>
  <c r="D43" i="6" l="1"/>
  <c r="E21" i="6"/>
  <c r="F21" i="6" s="1"/>
  <c r="G21" i="6" s="1"/>
  <c r="C22" i="6" l="1"/>
  <c r="H21" i="6"/>
  <c r="D44" i="6"/>
  <c r="D45" i="6" l="1"/>
  <c r="E22" i="6"/>
  <c r="F22" i="6" s="1"/>
  <c r="G22" i="6" s="1"/>
  <c r="C23" i="6" l="1"/>
  <c r="H22" i="6"/>
  <c r="D46" i="6"/>
  <c r="D47" i="6" l="1"/>
  <c r="E23" i="6"/>
  <c r="F23" i="6" s="1"/>
  <c r="G23" i="6" s="1"/>
  <c r="C24" i="6" l="1"/>
  <c r="H23" i="6"/>
  <c r="D48" i="6"/>
  <c r="D49" i="6" l="1"/>
  <c r="E24" i="6"/>
  <c r="F24" i="6" s="1"/>
  <c r="G24" i="6" s="1"/>
  <c r="C25" i="6" l="1"/>
  <c r="H24" i="6"/>
  <c r="D50" i="6"/>
  <c r="D51" i="6" l="1"/>
  <c r="E25" i="6"/>
  <c r="F25" i="6" s="1"/>
  <c r="G25" i="6" s="1"/>
  <c r="C26" i="6" l="1"/>
  <c r="H25" i="6"/>
  <c r="D52" i="6"/>
  <c r="D53" i="6" l="1"/>
  <c r="E26" i="6"/>
  <c r="F26" i="6" s="1"/>
  <c r="G26" i="6" s="1"/>
  <c r="C27" i="6" l="1"/>
  <c r="H26" i="6"/>
  <c r="D54" i="6"/>
  <c r="D55" i="6" l="1"/>
  <c r="E27" i="6"/>
  <c r="F27" i="6" s="1"/>
  <c r="G27" i="6" s="1"/>
  <c r="C28" i="6" l="1"/>
  <c r="H27" i="6"/>
  <c r="D56" i="6"/>
  <c r="D57" i="6" l="1"/>
  <c r="E28" i="6"/>
  <c r="F28" i="6" s="1"/>
  <c r="G28" i="6" s="1"/>
  <c r="C29" i="6" l="1"/>
  <c r="H28" i="6"/>
  <c r="D58" i="6"/>
  <c r="D59" i="6" l="1"/>
  <c r="E29" i="6"/>
  <c r="F29" i="6" s="1"/>
  <c r="G29" i="6" s="1"/>
  <c r="C30" i="6" l="1"/>
  <c r="H29" i="6"/>
  <c r="D60" i="6"/>
  <c r="D61" i="6" l="1"/>
  <c r="E30" i="6"/>
  <c r="F30" i="6" s="1"/>
  <c r="G30" i="6" s="1"/>
  <c r="C31" i="6" l="1"/>
  <c r="H30" i="6"/>
  <c r="D62" i="6"/>
  <c r="D63" i="6" l="1"/>
  <c r="E31" i="6"/>
  <c r="F31" i="6" s="1"/>
  <c r="G31" i="6" s="1"/>
  <c r="C32" i="6" l="1"/>
  <c r="H31" i="6"/>
  <c r="D64" i="6"/>
  <c r="D65" i="6" l="1"/>
  <c r="E32" i="6"/>
  <c r="F32" i="6" s="1"/>
  <c r="G32" i="6" s="1"/>
  <c r="C33" i="6" l="1"/>
  <c r="H32" i="6"/>
  <c r="D66" i="6"/>
  <c r="D67" i="6" l="1"/>
  <c r="E33" i="6"/>
  <c r="F33" i="6" s="1"/>
  <c r="G33" i="6" s="1"/>
  <c r="C34" i="6" l="1"/>
  <c r="H33" i="6"/>
  <c r="D68" i="6"/>
  <c r="D69" i="6" l="1"/>
  <c r="E34" i="6"/>
  <c r="F34" i="6" s="1"/>
  <c r="G34" i="6" s="1"/>
  <c r="C35" i="6" l="1"/>
  <c r="H34" i="6"/>
  <c r="D70" i="6"/>
  <c r="D71" i="6" l="1"/>
  <c r="E35" i="6"/>
  <c r="F35" i="6" s="1"/>
  <c r="G35" i="6" s="1"/>
  <c r="C36" i="6" l="1"/>
  <c r="H35" i="6"/>
  <c r="D72" i="6"/>
  <c r="D73" i="6" l="1"/>
  <c r="E36" i="6"/>
  <c r="F36" i="6" s="1"/>
  <c r="G36" i="6" s="1"/>
  <c r="C37" i="6" l="1"/>
  <c r="H36" i="6"/>
  <c r="D74" i="6"/>
  <c r="D75" i="6" l="1"/>
  <c r="E37" i="6"/>
  <c r="F37" i="6" s="1"/>
  <c r="G37" i="6" s="1"/>
  <c r="C38" i="6" l="1"/>
  <c r="H37" i="6"/>
  <c r="D76" i="6"/>
  <c r="D77" i="6" l="1"/>
  <c r="E38" i="6"/>
  <c r="F38" i="6" s="1"/>
  <c r="G38" i="6" s="1"/>
  <c r="C39" i="6" l="1"/>
  <c r="H38" i="6"/>
  <c r="D78" i="6"/>
  <c r="D79" i="6" l="1"/>
  <c r="E39" i="6"/>
  <c r="F39" i="6" s="1"/>
  <c r="G39" i="6" s="1"/>
  <c r="C40" i="6" l="1"/>
  <c r="H39" i="6"/>
  <c r="D80" i="6"/>
  <c r="D81" i="6" l="1"/>
  <c r="E40" i="6"/>
  <c r="F40" i="6" s="1"/>
  <c r="G40" i="6" s="1"/>
  <c r="C41" i="6" l="1"/>
  <c r="H40" i="6"/>
  <c r="D82" i="6"/>
  <c r="D83" i="6" l="1"/>
  <c r="E41" i="6"/>
  <c r="F41" i="6" s="1"/>
  <c r="G41" i="6" s="1"/>
  <c r="C42" i="6" l="1"/>
  <c r="H41" i="6"/>
  <c r="D84" i="6"/>
  <c r="D85" i="6" l="1"/>
  <c r="E42" i="6"/>
  <c r="F42" i="6" s="1"/>
  <c r="G42" i="6" s="1"/>
  <c r="C43" i="6" l="1"/>
  <c r="H42" i="6"/>
  <c r="D86" i="6"/>
  <c r="D87" i="6" l="1"/>
  <c r="E43" i="6"/>
  <c r="F43" i="6" s="1"/>
  <c r="G43" i="6" s="1"/>
  <c r="C44" i="6" l="1"/>
  <c r="H43" i="6"/>
  <c r="D88" i="6"/>
  <c r="D89" i="6" l="1"/>
  <c r="E44" i="6"/>
  <c r="F44" i="6" s="1"/>
  <c r="G44" i="6" s="1"/>
  <c r="C45" i="6" l="1"/>
  <c r="H44" i="6"/>
  <c r="D90" i="6"/>
  <c r="D91" i="6" l="1"/>
  <c r="E45" i="6"/>
  <c r="F45" i="6" s="1"/>
  <c r="G45" i="6" s="1"/>
  <c r="C46" i="6" l="1"/>
  <c r="H45" i="6"/>
  <c r="D92" i="6"/>
  <c r="D93" i="6" l="1"/>
  <c r="E46" i="6"/>
  <c r="F46" i="6" s="1"/>
  <c r="G46" i="6" s="1"/>
  <c r="C47" i="6" l="1"/>
  <c r="H46" i="6"/>
  <c r="D94" i="6"/>
  <c r="D95" i="6" l="1"/>
  <c r="E47" i="6"/>
  <c r="F47" i="6" s="1"/>
  <c r="G47" i="6" s="1"/>
  <c r="C48" i="6" l="1"/>
  <c r="H47" i="6"/>
  <c r="D96" i="6"/>
  <c r="D97" i="6" l="1"/>
  <c r="E48" i="6"/>
  <c r="F48" i="6" s="1"/>
  <c r="G48" i="6" s="1"/>
  <c r="C49" i="6" l="1"/>
  <c r="H48" i="6"/>
  <c r="D98" i="6"/>
  <c r="D99" i="6" l="1"/>
  <c r="E49" i="6"/>
  <c r="F49" i="6" s="1"/>
  <c r="G49" i="6" s="1"/>
  <c r="C50" i="6" l="1"/>
  <c r="H49" i="6"/>
  <c r="D100" i="6"/>
  <c r="D101" i="6" l="1"/>
  <c r="E50" i="6"/>
  <c r="F50" i="6" s="1"/>
  <c r="G50" i="6" s="1"/>
  <c r="C51" i="6" l="1"/>
  <c r="H50" i="6"/>
  <c r="D102" i="6"/>
  <c r="D103" i="6" l="1"/>
  <c r="E51" i="6"/>
  <c r="F51" i="6" s="1"/>
  <c r="G51" i="6" s="1"/>
  <c r="C52" i="6" l="1"/>
  <c r="H51" i="6"/>
  <c r="D104" i="6"/>
  <c r="D105" i="6" l="1"/>
  <c r="E52" i="6"/>
  <c r="F52" i="6" s="1"/>
  <c r="G52" i="6" s="1"/>
  <c r="C53" i="6" l="1"/>
  <c r="H52" i="6"/>
  <c r="D106" i="6"/>
  <c r="D107" i="6" l="1"/>
  <c r="E53" i="6"/>
  <c r="F53" i="6" s="1"/>
  <c r="G53" i="6" s="1"/>
  <c r="C54" i="6" l="1"/>
  <c r="H53" i="6"/>
  <c r="D108" i="6"/>
  <c r="D109" i="6" l="1"/>
  <c r="E54" i="6"/>
  <c r="F54" i="6" s="1"/>
  <c r="G54" i="6" s="1"/>
  <c r="C55" i="6" l="1"/>
  <c r="H54" i="6"/>
  <c r="D110" i="6"/>
  <c r="D111" i="6" l="1"/>
  <c r="E55" i="6"/>
  <c r="F55" i="6" s="1"/>
  <c r="G55" i="6" s="1"/>
  <c r="C56" i="6" l="1"/>
  <c r="H55" i="6"/>
  <c r="D112" i="6"/>
  <c r="D113" i="6" l="1"/>
  <c r="E56" i="6"/>
  <c r="F56" i="6" s="1"/>
  <c r="G56" i="6" s="1"/>
  <c r="C57" i="6" l="1"/>
  <c r="H56" i="6"/>
  <c r="D114" i="6"/>
  <c r="D115" i="6" l="1"/>
  <c r="E57" i="6"/>
  <c r="F57" i="6" s="1"/>
  <c r="G57" i="6" s="1"/>
  <c r="C58" i="6" l="1"/>
  <c r="H57" i="6"/>
  <c r="D116" i="6"/>
  <c r="D117" i="6" l="1"/>
  <c r="E58" i="6"/>
  <c r="F58" i="6" s="1"/>
  <c r="G58" i="6" s="1"/>
  <c r="C59" i="6" l="1"/>
  <c r="H58" i="6"/>
  <c r="D118" i="6"/>
  <c r="D119" i="6" l="1"/>
  <c r="E59" i="6"/>
  <c r="F59" i="6" s="1"/>
  <c r="G59" i="6" s="1"/>
  <c r="C60" i="6" l="1"/>
  <c r="H59" i="6"/>
  <c r="D120" i="6"/>
  <c r="D121" i="6" l="1"/>
  <c r="E60" i="6"/>
  <c r="F60" i="6" s="1"/>
  <c r="G60" i="6" s="1"/>
  <c r="C61" i="6" l="1"/>
  <c r="H60" i="6"/>
  <c r="D122" i="6"/>
  <c r="D123" i="6" l="1"/>
  <c r="E61" i="6"/>
  <c r="F61" i="6" s="1"/>
  <c r="G61" i="6" s="1"/>
  <c r="C62" i="6" l="1"/>
  <c r="H61" i="6"/>
  <c r="D124" i="6"/>
  <c r="D125" i="6" l="1"/>
  <c r="E62" i="6"/>
  <c r="F62" i="6" s="1"/>
  <c r="G62" i="6" s="1"/>
  <c r="C63" i="6" l="1"/>
  <c r="H62" i="6"/>
  <c r="D126" i="6"/>
  <c r="D127" i="6" l="1"/>
  <c r="E63" i="6"/>
  <c r="F63" i="6" s="1"/>
  <c r="G63" i="6" s="1"/>
  <c r="C64" i="6" l="1"/>
  <c r="H63" i="6"/>
  <c r="D128" i="6"/>
  <c r="D129" i="6" l="1"/>
  <c r="E64" i="6"/>
  <c r="F64" i="6" s="1"/>
  <c r="G64" i="6" s="1"/>
  <c r="C65" i="6" l="1"/>
  <c r="H64" i="6"/>
  <c r="D130" i="6"/>
  <c r="D131" i="6" l="1"/>
  <c r="E65" i="6"/>
  <c r="F65" i="6" s="1"/>
  <c r="G65" i="6" s="1"/>
  <c r="C66" i="6" l="1"/>
  <c r="H65" i="6"/>
  <c r="D132" i="6"/>
  <c r="D133" i="6" l="1"/>
  <c r="E66" i="6"/>
  <c r="F66" i="6" s="1"/>
  <c r="G66" i="6" s="1"/>
  <c r="C67" i="6" l="1"/>
  <c r="H66" i="6"/>
  <c r="D134" i="6"/>
  <c r="D135" i="6" l="1"/>
  <c r="E67" i="6"/>
  <c r="F67" i="6" s="1"/>
  <c r="G67" i="6" s="1"/>
  <c r="C68" i="6" l="1"/>
  <c r="H67" i="6"/>
  <c r="D136" i="6"/>
  <c r="D137" i="6" l="1"/>
  <c r="E68" i="6"/>
  <c r="F68" i="6" s="1"/>
  <c r="G68" i="6" s="1"/>
  <c r="C69" i="6" l="1"/>
  <c r="H68" i="6"/>
  <c r="D138" i="6"/>
  <c r="D139" i="6" l="1"/>
  <c r="E69" i="6"/>
  <c r="F69" i="6" s="1"/>
  <c r="G69" i="6" s="1"/>
  <c r="C70" i="6" l="1"/>
  <c r="H69" i="6"/>
  <c r="D140" i="6"/>
  <c r="D141" i="6" l="1"/>
  <c r="E70" i="6"/>
  <c r="F70" i="6" s="1"/>
  <c r="G70" i="6" s="1"/>
  <c r="C71" i="6" l="1"/>
  <c r="H70" i="6"/>
  <c r="D142" i="6"/>
  <c r="D143" i="6" l="1"/>
  <c r="E71" i="6"/>
  <c r="F71" i="6" s="1"/>
  <c r="G71" i="6" s="1"/>
  <c r="C72" i="6" l="1"/>
  <c r="H71" i="6"/>
  <c r="D144" i="6"/>
  <c r="D145" i="6" l="1"/>
  <c r="E72" i="6"/>
  <c r="F72" i="6" s="1"/>
  <c r="G72" i="6" s="1"/>
  <c r="C73" i="6" l="1"/>
  <c r="H72" i="6"/>
  <c r="D146" i="6"/>
  <c r="D147" i="6" l="1"/>
  <c r="E73" i="6"/>
  <c r="F73" i="6" s="1"/>
  <c r="G73" i="6" s="1"/>
  <c r="C74" i="6" l="1"/>
  <c r="H73" i="6"/>
  <c r="D148" i="6"/>
  <c r="D149" i="6" l="1"/>
  <c r="E74" i="6"/>
  <c r="F74" i="6" s="1"/>
  <c r="G74" i="6" s="1"/>
  <c r="C75" i="6" l="1"/>
  <c r="H74" i="6"/>
  <c r="D150" i="6"/>
  <c r="D151" i="6" l="1"/>
  <c r="E75" i="6"/>
  <c r="F75" i="6" s="1"/>
  <c r="G75" i="6" s="1"/>
  <c r="C76" i="6" l="1"/>
  <c r="H75" i="6"/>
  <c r="D152" i="6"/>
  <c r="D153" i="6" l="1"/>
  <c r="E76" i="6"/>
  <c r="F76" i="6" s="1"/>
  <c r="G76" i="6" s="1"/>
  <c r="C77" i="6" l="1"/>
  <c r="H76" i="6"/>
  <c r="D154" i="6"/>
  <c r="D155" i="6" l="1"/>
  <c r="E77" i="6"/>
  <c r="F77" i="6" s="1"/>
  <c r="G77" i="6" s="1"/>
  <c r="C78" i="6" l="1"/>
  <c r="H77" i="6"/>
  <c r="D156" i="6"/>
  <c r="D157" i="6" l="1"/>
  <c r="E78" i="6"/>
  <c r="F78" i="6" s="1"/>
  <c r="G78" i="6" s="1"/>
  <c r="C79" i="6" l="1"/>
  <c r="H78" i="6"/>
  <c r="D158" i="6"/>
  <c r="D159" i="6" l="1"/>
  <c r="E79" i="6"/>
  <c r="F79" i="6" s="1"/>
  <c r="G79" i="6" s="1"/>
  <c r="C80" i="6" l="1"/>
  <c r="H79" i="6"/>
  <c r="D160" i="6"/>
  <c r="D161" i="6" l="1"/>
  <c r="E80" i="6"/>
  <c r="F80" i="6" s="1"/>
  <c r="G80" i="6" s="1"/>
  <c r="C81" i="6" l="1"/>
  <c r="H80" i="6"/>
  <c r="D162" i="6"/>
  <c r="D163" i="6" l="1"/>
  <c r="E81" i="6"/>
  <c r="F81" i="6" s="1"/>
  <c r="G81" i="6" s="1"/>
  <c r="C82" i="6" l="1"/>
  <c r="H81" i="6"/>
  <c r="D164" i="6"/>
  <c r="D165" i="6" l="1"/>
  <c r="E82" i="6"/>
  <c r="F82" i="6" s="1"/>
  <c r="G82" i="6" s="1"/>
  <c r="C83" i="6" l="1"/>
  <c r="H82" i="6"/>
  <c r="D166" i="6"/>
  <c r="D167" i="6" l="1"/>
  <c r="E83" i="6"/>
  <c r="F83" i="6" s="1"/>
  <c r="G83" i="6" s="1"/>
  <c r="C84" i="6" l="1"/>
  <c r="H83" i="6"/>
  <c r="D168" i="6"/>
  <c r="D169" i="6" l="1"/>
  <c r="E84" i="6"/>
  <c r="F84" i="6" s="1"/>
  <c r="G84" i="6" s="1"/>
  <c r="C85" i="6" l="1"/>
  <c r="H84" i="6"/>
  <c r="D170" i="6"/>
  <c r="D171" i="6" l="1"/>
  <c r="E85" i="6"/>
  <c r="F85" i="6" s="1"/>
  <c r="G85" i="6" s="1"/>
  <c r="C86" i="6" l="1"/>
  <c r="H85" i="6"/>
  <c r="D172" i="6"/>
  <c r="D173" i="6" l="1"/>
  <c r="E86" i="6"/>
  <c r="F86" i="6" s="1"/>
  <c r="G86" i="6" s="1"/>
  <c r="C87" i="6" l="1"/>
  <c r="H86" i="6"/>
  <c r="D174" i="6"/>
  <c r="D175" i="6" l="1"/>
  <c r="E87" i="6"/>
  <c r="F87" i="6" s="1"/>
  <c r="G87" i="6" s="1"/>
  <c r="C88" i="6" l="1"/>
  <c r="H87" i="6"/>
  <c r="D176" i="6"/>
  <c r="D177" i="6" l="1"/>
  <c r="E88" i="6"/>
  <c r="F88" i="6" s="1"/>
  <c r="G88" i="6" s="1"/>
  <c r="C89" i="6" l="1"/>
  <c r="H88" i="6"/>
  <c r="D178" i="6"/>
  <c r="D179" i="6" l="1"/>
  <c r="E89" i="6"/>
  <c r="F89" i="6" s="1"/>
  <c r="G89" i="6" s="1"/>
  <c r="C90" i="6" l="1"/>
  <c r="H89" i="6"/>
  <c r="D180" i="6"/>
  <c r="D181" i="6" l="1"/>
  <c r="E90" i="6"/>
  <c r="F90" i="6" s="1"/>
  <c r="G90" i="6" s="1"/>
  <c r="C91" i="6" l="1"/>
  <c r="H90" i="6"/>
  <c r="D182" i="6"/>
  <c r="D183" i="6" l="1"/>
  <c r="E91" i="6"/>
  <c r="F91" i="6" s="1"/>
  <c r="G91" i="6" s="1"/>
  <c r="C92" i="6" l="1"/>
  <c r="H91" i="6"/>
  <c r="D184" i="6"/>
  <c r="D185" i="6" l="1"/>
  <c r="E92" i="6"/>
  <c r="F92" i="6" s="1"/>
  <c r="G92" i="6" s="1"/>
  <c r="H92" i="6" l="1"/>
  <c r="C93" i="6"/>
  <c r="D186" i="6"/>
  <c r="D187" i="6" l="1"/>
  <c r="E93" i="6"/>
  <c r="F93" i="6" s="1"/>
  <c r="G93" i="6" s="1"/>
  <c r="C94" i="6" l="1"/>
  <c r="H93" i="6"/>
  <c r="D188" i="6"/>
  <c r="D189" i="6" l="1"/>
  <c r="E94" i="6"/>
  <c r="F94" i="6" s="1"/>
  <c r="G94" i="6" s="1"/>
  <c r="C95" i="6" l="1"/>
  <c r="H94" i="6"/>
  <c r="D190" i="6"/>
  <c r="D191" i="6" l="1"/>
  <c r="E95" i="6"/>
  <c r="F95" i="6" s="1"/>
  <c r="G95" i="6" s="1"/>
  <c r="C96" i="6" l="1"/>
  <c r="H95" i="6"/>
  <c r="D192" i="6"/>
  <c r="D193" i="6" l="1"/>
  <c r="E96" i="6"/>
  <c r="F96" i="6" s="1"/>
  <c r="G96" i="6" s="1"/>
  <c r="H96" i="6" l="1"/>
  <c r="C97" i="6"/>
  <c r="D194" i="6"/>
  <c r="D195" i="6" l="1"/>
  <c r="E97" i="6"/>
  <c r="F97" i="6" s="1"/>
  <c r="G97" i="6" s="1"/>
  <c r="C98" i="6" l="1"/>
  <c r="H97" i="6"/>
  <c r="D196" i="6"/>
  <c r="D197" i="6" l="1"/>
  <c r="E98" i="6"/>
  <c r="F98" i="6" s="1"/>
  <c r="G98" i="6" s="1"/>
  <c r="C99" i="6" l="1"/>
  <c r="H98" i="6"/>
  <c r="D198" i="6"/>
  <c r="D199" i="6" l="1"/>
  <c r="E99" i="6"/>
  <c r="F99" i="6" s="1"/>
  <c r="G99" i="6" s="1"/>
  <c r="C100" i="6" l="1"/>
  <c r="H99" i="6"/>
  <c r="D200" i="6"/>
  <c r="D201" i="6" l="1"/>
  <c r="E100" i="6"/>
  <c r="F100" i="6" s="1"/>
  <c r="G100" i="6" s="1"/>
  <c r="H100" i="6" l="1"/>
  <c r="C101" i="6"/>
  <c r="D202" i="6"/>
  <c r="D203" i="6" l="1"/>
  <c r="E101" i="6"/>
  <c r="F101" i="6" s="1"/>
  <c r="G101" i="6" s="1"/>
  <c r="C102" i="6" l="1"/>
  <c r="H101" i="6"/>
  <c r="D204" i="6"/>
  <c r="D205" i="6" l="1"/>
  <c r="E102" i="6"/>
  <c r="F102" i="6" s="1"/>
  <c r="G102" i="6" s="1"/>
  <c r="C103" i="6" l="1"/>
  <c r="H102" i="6"/>
  <c r="D206" i="6"/>
  <c r="D207" i="6" l="1"/>
  <c r="E103" i="6"/>
  <c r="F103" i="6" s="1"/>
  <c r="G103" i="6" s="1"/>
  <c r="C104" i="6" l="1"/>
  <c r="H103" i="6"/>
  <c r="D208" i="6"/>
  <c r="D209" i="6" l="1"/>
  <c r="E104" i="6"/>
  <c r="F104" i="6" s="1"/>
  <c r="G104" i="6" s="1"/>
  <c r="H104" i="6" l="1"/>
  <c r="C105" i="6"/>
  <c r="D210" i="6"/>
  <c r="E105" i="6" l="1"/>
  <c r="F105" i="6" s="1"/>
  <c r="G105" i="6" s="1"/>
  <c r="D211" i="6"/>
  <c r="C106" i="6" l="1"/>
  <c r="H105" i="6"/>
  <c r="D212" i="6"/>
  <c r="D213" i="6" l="1"/>
  <c r="E106" i="6"/>
  <c r="F106" i="6" s="1"/>
  <c r="G106" i="6" s="1"/>
  <c r="C107" i="6" l="1"/>
  <c r="H106" i="6"/>
  <c r="D214" i="6"/>
  <c r="D215" i="6" l="1"/>
  <c r="E107" i="6"/>
  <c r="F107" i="6" s="1"/>
  <c r="G107" i="6" s="1"/>
  <c r="C108" i="6" l="1"/>
  <c r="H107" i="6"/>
  <c r="D216" i="6"/>
  <c r="D217" i="6" l="1"/>
  <c r="E108" i="6"/>
  <c r="F108" i="6" s="1"/>
  <c r="G108" i="6" s="1"/>
  <c r="H108" i="6" l="1"/>
  <c r="C109" i="6"/>
  <c r="D218" i="6"/>
  <c r="D219" i="6" l="1"/>
  <c r="E109" i="6"/>
  <c r="F109" i="6" s="1"/>
  <c r="G109" i="6" s="1"/>
  <c r="C110" i="6" l="1"/>
  <c r="H109" i="6"/>
  <c r="D220" i="6"/>
  <c r="D221" i="6" l="1"/>
  <c r="E110" i="6"/>
  <c r="F110" i="6" s="1"/>
  <c r="G110" i="6" s="1"/>
  <c r="C111" i="6" l="1"/>
  <c r="H110" i="6"/>
  <c r="D222" i="6"/>
  <c r="D223" i="6" l="1"/>
  <c r="E111" i="6"/>
  <c r="F111" i="6" s="1"/>
  <c r="G111" i="6" s="1"/>
  <c r="C112" i="6" l="1"/>
  <c r="H111" i="6"/>
  <c r="D224" i="6"/>
  <c r="D225" i="6" l="1"/>
  <c r="E112" i="6"/>
  <c r="F112" i="6" s="1"/>
  <c r="G112" i="6" s="1"/>
  <c r="H112" i="6" l="1"/>
  <c r="C113" i="6"/>
  <c r="D226" i="6"/>
  <c r="E113" i="6" l="1"/>
  <c r="F113" i="6" s="1"/>
  <c r="G113" i="6" s="1"/>
  <c r="D227" i="6"/>
  <c r="C114" i="6" l="1"/>
  <c r="H113" i="6"/>
  <c r="D228" i="6"/>
  <c r="D229" i="6" l="1"/>
  <c r="E114" i="6"/>
  <c r="F114" i="6" s="1"/>
  <c r="G114" i="6" s="1"/>
  <c r="C115" i="6" l="1"/>
  <c r="H114" i="6"/>
  <c r="D230" i="6"/>
  <c r="D231" i="6" l="1"/>
  <c r="E115" i="6"/>
  <c r="F115" i="6" s="1"/>
  <c r="G115" i="6" s="1"/>
  <c r="C116" i="6" l="1"/>
  <c r="H115" i="6"/>
  <c r="D232" i="6"/>
  <c r="D233" i="6" l="1"/>
  <c r="E116" i="6"/>
  <c r="F116" i="6" s="1"/>
  <c r="G116" i="6" s="1"/>
  <c r="H116" i="6" l="1"/>
  <c r="C117" i="6"/>
  <c r="D234" i="6"/>
  <c r="D235" i="6" l="1"/>
  <c r="E117" i="6"/>
  <c r="F117" i="6" s="1"/>
  <c r="G117" i="6" s="1"/>
  <c r="C118" i="6" l="1"/>
  <c r="H117" i="6"/>
  <c r="D236" i="6"/>
  <c r="D237" i="6" l="1"/>
  <c r="E118" i="6"/>
  <c r="F118" i="6" s="1"/>
  <c r="G118" i="6" s="1"/>
  <c r="C119" i="6" l="1"/>
  <c r="H118" i="6"/>
  <c r="D238" i="6"/>
  <c r="D239" i="6" l="1"/>
  <c r="E119" i="6"/>
  <c r="F119" i="6" s="1"/>
  <c r="G119" i="6" s="1"/>
  <c r="C120" i="6" l="1"/>
  <c r="H119" i="6"/>
  <c r="D240" i="6"/>
  <c r="D241" i="6" l="1"/>
  <c r="E120" i="6"/>
  <c r="F120" i="6" s="1"/>
  <c r="G120" i="6" s="1"/>
  <c r="H120" i="6" l="1"/>
  <c r="C121" i="6"/>
  <c r="D242" i="6"/>
  <c r="E121" i="6" l="1"/>
  <c r="F121" i="6" s="1"/>
  <c r="G121" i="6" s="1"/>
  <c r="D243" i="6"/>
  <c r="C122" i="6" l="1"/>
  <c r="H121" i="6"/>
  <c r="D244" i="6"/>
  <c r="D245" i="6" l="1"/>
  <c r="E122" i="6"/>
  <c r="F122" i="6" s="1"/>
  <c r="G122" i="6" s="1"/>
  <c r="C123" i="6" l="1"/>
  <c r="H122" i="6"/>
  <c r="D246" i="6"/>
  <c r="D247" i="6" l="1"/>
  <c r="E123" i="6"/>
  <c r="F123" i="6" s="1"/>
  <c r="G123" i="6" s="1"/>
  <c r="C124" i="6" l="1"/>
  <c r="H123" i="6"/>
  <c r="D248" i="6"/>
  <c r="D249" i="6" s="1"/>
  <c r="D250" i="6" s="1"/>
  <c r="D251" i="6" s="1"/>
  <c r="D252" i="6" s="1"/>
  <c r="D253" i="6" s="1"/>
  <c r="D254" i="6" s="1"/>
  <c r="D255" i="6" s="1"/>
  <c r="D256" i="6" s="1"/>
  <c r="D257" i="6" s="1"/>
  <c r="D258" i="6" s="1"/>
  <c r="D259" i="6" s="1"/>
  <c r="D260" i="6" s="1"/>
  <c r="D261" i="6" s="1"/>
  <c r="D262" i="6" s="1"/>
  <c r="D263" i="6" s="1"/>
  <c r="D264" i="6" s="1"/>
  <c r="D265" i="6" s="1"/>
  <c r="D266" i="6" s="1"/>
  <c r="D267" i="6" s="1"/>
  <c r="D268" i="6" s="1"/>
  <c r="D269" i="6" s="1"/>
  <c r="D270" i="6" s="1"/>
  <c r="D271" i="6" s="1"/>
  <c r="D272" i="6" s="1"/>
  <c r="D273" i="6" s="1"/>
  <c r="D274" i="6" s="1"/>
  <c r="D275" i="6" s="1"/>
  <c r="D276" i="6" s="1"/>
  <c r="D277" i="6" s="1"/>
  <c r="D278" i="6" s="1"/>
  <c r="D279" i="6" s="1"/>
  <c r="D280" i="6" s="1"/>
  <c r="D281" i="6" s="1"/>
  <c r="D282" i="6" s="1"/>
  <c r="D283" i="6" s="1"/>
  <c r="D284" i="6" s="1"/>
  <c r="D285" i="6" s="1"/>
  <c r="D286" i="6" s="1"/>
  <c r="D287" i="6" s="1"/>
  <c r="D288" i="6" s="1"/>
  <c r="D289" i="6" s="1"/>
  <c r="D290" i="6" s="1"/>
  <c r="D291" i="6" s="1"/>
  <c r="D292" i="6" s="1"/>
  <c r="D293" i="6" s="1"/>
  <c r="D294" i="6" s="1"/>
  <c r="D295" i="6" s="1"/>
  <c r="D296" i="6" s="1"/>
  <c r="D297" i="6" s="1"/>
  <c r="D298" i="6" s="1"/>
  <c r="D299" i="6" s="1"/>
  <c r="D300" i="6" s="1"/>
  <c r="D301" i="6" s="1"/>
  <c r="D302" i="6" s="1"/>
  <c r="D303" i="6" s="1"/>
  <c r="D304" i="6" s="1"/>
  <c r="D305" i="6" s="1"/>
  <c r="D306" i="6" s="1"/>
  <c r="D307" i="6" s="1"/>
  <c r="D308" i="6" s="1"/>
  <c r="D309" i="6" s="1"/>
  <c r="D310" i="6" s="1"/>
  <c r="D311" i="6" s="1"/>
  <c r="D312" i="6" s="1"/>
  <c r="D313" i="6" s="1"/>
  <c r="D314" i="6" s="1"/>
  <c r="D315" i="6" s="1"/>
  <c r="D316" i="6" s="1"/>
  <c r="D317" i="6" s="1"/>
  <c r="D318" i="6" s="1"/>
  <c r="D319" i="6" s="1"/>
  <c r="D320" i="6" s="1"/>
  <c r="D321" i="6" s="1"/>
  <c r="D322" i="6" s="1"/>
  <c r="D323" i="6" s="1"/>
  <c r="D324" i="6" s="1"/>
  <c r="D325" i="6" s="1"/>
  <c r="D326" i="6" s="1"/>
  <c r="D327" i="6" s="1"/>
  <c r="D328" i="6" s="1"/>
  <c r="D329" i="6" s="1"/>
  <c r="D330" i="6" s="1"/>
  <c r="D331" i="6" s="1"/>
  <c r="D332" i="6" s="1"/>
  <c r="D333" i="6" s="1"/>
  <c r="D334" i="6" s="1"/>
  <c r="D335" i="6" s="1"/>
  <c r="D336" i="6" s="1"/>
  <c r="D337" i="6" s="1"/>
  <c r="D338" i="6" s="1"/>
  <c r="D339" i="6" s="1"/>
  <c r="D340" i="6" s="1"/>
  <c r="D341" i="6" s="1"/>
  <c r="D342" i="6" s="1"/>
  <c r="D343" i="6" s="1"/>
  <c r="D344" i="6" s="1"/>
  <c r="D345" i="6" s="1"/>
  <c r="D346" i="6" s="1"/>
  <c r="D347" i="6" s="1"/>
  <c r="D348" i="6" s="1"/>
  <c r="D349" i="6" s="1"/>
  <c r="D350" i="6" s="1"/>
  <c r="D351" i="6" s="1"/>
  <c r="D352" i="6" s="1"/>
  <c r="D353" i="6" s="1"/>
  <c r="D354" i="6" s="1"/>
  <c r="D355" i="6" s="1"/>
  <c r="D356" i="6" s="1"/>
  <c r="D357" i="6" s="1"/>
  <c r="D358" i="6" s="1"/>
  <c r="D359" i="6" s="1"/>
  <c r="D360" i="6" s="1"/>
  <c r="D361" i="6" s="1"/>
  <c r="D362" i="6" s="1"/>
  <c r="D363" i="6" s="1"/>
  <c r="D364" i="6" s="1"/>
  <c r="D365" i="6" s="1"/>
  <c r="D366" i="6" s="1"/>
  <c r="D367" i="6" s="1"/>
  <c r="D368" i="6" s="1"/>
  <c r="D369" i="6" l="1"/>
  <c r="E124" i="6"/>
  <c r="F124" i="6" s="1"/>
  <c r="G124" i="6" s="1"/>
  <c r="H124" i="6" l="1"/>
  <c r="C125" i="6"/>
  <c r="E125" i="6" l="1"/>
  <c r="F125" i="6" s="1"/>
  <c r="G125" i="6" s="1"/>
  <c r="C126" i="6" l="1"/>
  <c r="H125" i="6"/>
  <c r="E126" i="6" l="1"/>
  <c r="F126" i="6" s="1"/>
  <c r="G126" i="6" s="1"/>
  <c r="C127" i="6" l="1"/>
  <c r="H126" i="6"/>
  <c r="E127" i="6" l="1"/>
  <c r="F127" i="6" s="1"/>
  <c r="G127" i="6" s="1"/>
  <c r="C128" i="6" l="1"/>
  <c r="H127" i="6"/>
  <c r="E128" i="6" l="1"/>
  <c r="F128" i="6" s="1"/>
  <c r="G128" i="6" s="1"/>
  <c r="H128" i="6" l="1"/>
  <c r="C129" i="6"/>
  <c r="E129" i="6" l="1"/>
  <c r="F129" i="6" s="1"/>
  <c r="G129" i="6"/>
  <c r="C130" i="6" l="1"/>
  <c r="H129" i="6"/>
  <c r="E130" i="6" l="1"/>
  <c r="F130" i="6" s="1"/>
  <c r="G130" i="6" s="1"/>
  <c r="C131" i="6" l="1"/>
  <c r="H130" i="6"/>
  <c r="E131" i="6" l="1"/>
  <c r="F131" i="6" s="1"/>
  <c r="G131" i="6" s="1"/>
  <c r="C132" i="6" l="1"/>
  <c r="H131" i="6"/>
  <c r="E132" i="6" l="1"/>
  <c r="F132" i="6" s="1"/>
  <c r="G132" i="6" s="1"/>
  <c r="H132" i="6" l="1"/>
  <c r="C133" i="6"/>
  <c r="E133" i="6" l="1"/>
  <c r="F133" i="6" s="1"/>
  <c r="G133" i="6" s="1"/>
  <c r="C134" i="6" l="1"/>
  <c r="H133" i="6"/>
  <c r="E134" i="6" l="1"/>
  <c r="F134" i="6" s="1"/>
  <c r="G134" i="6" s="1"/>
  <c r="C135" i="6" l="1"/>
  <c r="H134" i="6"/>
  <c r="E135" i="6" l="1"/>
  <c r="F135" i="6" s="1"/>
  <c r="G135" i="6" s="1"/>
  <c r="C136" i="6" l="1"/>
  <c r="H135" i="6"/>
  <c r="E136" i="6" l="1"/>
  <c r="F136" i="6" s="1"/>
  <c r="G136" i="6" s="1"/>
  <c r="H136" i="6" l="1"/>
  <c r="C137" i="6"/>
  <c r="E137" i="6" l="1"/>
  <c r="F137" i="6" s="1"/>
  <c r="G137" i="6" s="1"/>
  <c r="C138" i="6" l="1"/>
  <c r="H137" i="6"/>
  <c r="E138" i="6" l="1"/>
  <c r="F138" i="6" s="1"/>
  <c r="G138" i="6" s="1"/>
  <c r="C139" i="6" l="1"/>
  <c r="H138" i="6"/>
  <c r="E139" i="6" l="1"/>
  <c r="F139" i="6" s="1"/>
  <c r="G139" i="6" s="1"/>
  <c r="C140" i="6" l="1"/>
  <c r="H139" i="6"/>
  <c r="E140" i="6" l="1"/>
  <c r="F140" i="6" s="1"/>
  <c r="G140" i="6" s="1"/>
  <c r="H140" i="6" l="1"/>
  <c r="C141" i="6"/>
  <c r="E141" i="6" l="1"/>
  <c r="F141" i="6" s="1"/>
  <c r="G141" i="6" s="1"/>
  <c r="C142" i="6" l="1"/>
  <c r="H141" i="6"/>
  <c r="E142" i="6" l="1"/>
  <c r="F142" i="6" s="1"/>
  <c r="G142" i="6" s="1"/>
  <c r="C143" i="6" l="1"/>
  <c r="H142" i="6"/>
  <c r="E143" i="6" l="1"/>
  <c r="F143" i="6" s="1"/>
  <c r="G143" i="6" s="1"/>
  <c r="C144" i="6" l="1"/>
  <c r="H143" i="6"/>
  <c r="E144" i="6" l="1"/>
  <c r="F144" i="6" s="1"/>
  <c r="G144" i="6" s="1"/>
  <c r="H144" i="6" l="1"/>
  <c r="C145" i="6"/>
  <c r="E145" i="6" l="1"/>
  <c r="F145" i="6" s="1"/>
  <c r="G145" i="6" s="1"/>
  <c r="C146" i="6" l="1"/>
  <c r="H145" i="6"/>
  <c r="E146" i="6" l="1"/>
  <c r="F146" i="6" s="1"/>
  <c r="G146" i="6" s="1"/>
  <c r="C147" i="6" l="1"/>
  <c r="H146" i="6"/>
  <c r="E147" i="6" l="1"/>
  <c r="F147" i="6" s="1"/>
  <c r="G147" i="6" s="1"/>
  <c r="C148" i="6" l="1"/>
  <c r="H147" i="6"/>
  <c r="E148" i="6" l="1"/>
  <c r="F148" i="6" s="1"/>
  <c r="G148" i="6" s="1"/>
  <c r="H148" i="6" l="1"/>
  <c r="C149" i="6"/>
  <c r="E149" i="6" l="1"/>
  <c r="F149" i="6" s="1"/>
  <c r="G149" i="6" s="1"/>
  <c r="C150" i="6" l="1"/>
  <c r="H149" i="6"/>
  <c r="E150" i="6" l="1"/>
  <c r="F150" i="6" s="1"/>
  <c r="G150" i="6" s="1"/>
  <c r="C151" i="6" l="1"/>
  <c r="H150" i="6"/>
  <c r="E151" i="6" l="1"/>
  <c r="F151" i="6" s="1"/>
  <c r="G151" i="6" s="1"/>
  <c r="C152" i="6" l="1"/>
  <c r="H151" i="6"/>
  <c r="E152" i="6" l="1"/>
  <c r="F152" i="6" s="1"/>
  <c r="G152" i="6" s="1"/>
  <c r="H152" i="6" l="1"/>
  <c r="C153" i="6"/>
  <c r="E153" i="6" l="1"/>
  <c r="F153" i="6" s="1"/>
  <c r="G153" i="6" s="1"/>
  <c r="C154" i="6" l="1"/>
  <c r="H153" i="6"/>
  <c r="E154" i="6" l="1"/>
  <c r="F154" i="6" s="1"/>
  <c r="G154" i="6" s="1"/>
  <c r="C155" i="6" l="1"/>
  <c r="H154" i="6"/>
  <c r="E155" i="6" l="1"/>
  <c r="F155" i="6" s="1"/>
  <c r="G155" i="6" s="1"/>
  <c r="C156" i="6" l="1"/>
  <c r="H155" i="6"/>
  <c r="E156" i="6" l="1"/>
  <c r="F156" i="6" s="1"/>
  <c r="G156" i="6" s="1"/>
  <c r="H156" i="6" l="1"/>
  <c r="C157" i="6"/>
  <c r="E157" i="6" l="1"/>
  <c r="F157" i="6" s="1"/>
  <c r="G157" i="6" s="1"/>
  <c r="C158" i="6" l="1"/>
  <c r="H157" i="6"/>
  <c r="E158" i="6" l="1"/>
  <c r="F158" i="6" s="1"/>
  <c r="G158" i="6" s="1"/>
  <c r="C159" i="6" l="1"/>
  <c r="H158" i="6"/>
  <c r="E159" i="6" l="1"/>
  <c r="F159" i="6" s="1"/>
  <c r="G159" i="6" s="1"/>
  <c r="C160" i="6" l="1"/>
  <c r="H159" i="6"/>
  <c r="E160" i="6" l="1"/>
  <c r="F160" i="6" s="1"/>
  <c r="G160" i="6" s="1"/>
  <c r="H160" i="6" l="1"/>
  <c r="C161" i="6"/>
  <c r="E161" i="6" l="1"/>
  <c r="F161" i="6" s="1"/>
  <c r="G161" i="6" s="1"/>
  <c r="C162" i="6" l="1"/>
  <c r="H161" i="6"/>
  <c r="E162" i="6" l="1"/>
  <c r="F162" i="6" s="1"/>
  <c r="G162" i="6" s="1"/>
  <c r="C163" i="6" l="1"/>
  <c r="H162" i="6"/>
  <c r="E163" i="6" l="1"/>
  <c r="F163" i="6" s="1"/>
  <c r="G163" i="6" s="1"/>
  <c r="C164" i="6" l="1"/>
  <c r="H163" i="6"/>
  <c r="E164" i="6" l="1"/>
  <c r="F164" i="6" s="1"/>
  <c r="G164" i="6" s="1"/>
  <c r="H164" i="6" l="1"/>
  <c r="C165" i="6"/>
  <c r="E165" i="6" l="1"/>
  <c r="F165" i="6" s="1"/>
  <c r="G165" i="6"/>
  <c r="C166" i="6" l="1"/>
  <c r="H165" i="6"/>
  <c r="E166" i="6" l="1"/>
  <c r="F166" i="6" s="1"/>
  <c r="G166" i="6" s="1"/>
  <c r="C167" i="6" l="1"/>
  <c r="H166" i="6"/>
  <c r="E167" i="6" l="1"/>
  <c r="F167" i="6" s="1"/>
  <c r="G167" i="6" s="1"/>
  <c r="C168" i="6" l="1"/>
  <c r="H167" i="6"/>
  <c r="E168" i="6" l="1"/>
  <c r="F168" i="6" s="1"/>
  <c r="G168" i="6" s="1"/>
  <c r="H168" i="6" l="1"/>
  <c r="C169" i="6"/>
  <c r="E169" i="6" l="1"/>
  <c r="F169" i="6" s="1"/>
  <c r="G169" i="6" s="1"/>
  <c r="C170" i="6" l="1"/>
  <c r="H169" i="6"/>
  <c r="E170" i="6" l="1"/>
  <c r="F170" i="6" s="1"/>
  <c r="G170" i="6" s="1"/>
  <c r="C171" i="6" l="1"/>
  <c r="H170" i="6"/>
  <c r="E171" i="6" l="1"/>
  <c r="F171" i="6" s="1"/>
  <c r="G171" i="6" s="1"/>
  <c r="C172" i="6" l="1"/>
  <c r="H171" i="6"/>
  <c r="E172" i="6" l="1"/>
  <c r="F172" i="6" s="1"/>
  <c r="G172" i="6" s="1"/>
  <c r="H172" i="6" l="1"/>
  <c r="C173" i="6"/>
  <c r="E173" i="6" l="1"/>
  <c r="F173" i="6" s="1"/>
  <c r="G173" i="6" s="1"/>
  <c r="C174" i="6" l="1"/>
  <c r="H173" i="6"/>
  <c r="E174" i="6" l="1"/>
  <c r="F174" i="6" s="1"/>
  <c r="G174" i="6" s="1"/>
  <c r="C175" i="6" l="1"/>
  <c r="H174" i="6"/>
  <c r="E175" i="6" l="1"/>
  <c r="F175" i="6" s="1"/>
  <c r="G175" i="6" s="1"/>
  <c r="C176" i="6" l="1"/>
  <c r="H175" i="6"/>
  <c r="E176" i="6" l="1"/>
  <c r="F176" i="6" s="1"/>
  <c r="G176" i="6" s="1"/>
  <c r="H176" i="6" l="1"/>
  <c r="C177" i="6"/>
  <c r="E177" i="6" l="1"/>
  <c r="F177" i="6" s="1"/>
  <c r="G177" i="6"/>
  <c r="C178" i="6" l="1"/>
  <c r="H177" i="6"/>
  <c r="E178" i="6" l="1"/>
  <c r="F178" i="6" s="1"/>
  <c r="G178" i="6" s="1"/>
  <c r="C179" i="6" l="1"/>
  <c r="H178" i="6"/>
  <c r="E179" i="6" l="1"/>
  <c r="F179" i="6" s="1"/>
  <c r="G179" i="6" s="1"/>
  <c r="C180" i="6" l="1"/>
  <c r="H179" i="6"/>
  <c r="E180" i="6" l="1"/>
  <c r="F180" i="6" s="1"/>
  <c r="G180" i="6" s="1"/>
  <c r="H180" i="6" l="1"/>
  <c r="C181" i="6"/>
  <c r="E181" i="6" l="1"/>
  <c r="F181" i="6" s="1"/>
  <c r="G181" i="6" s="1"/>
  <c r="C182" i="6" l="1"/>
  <c r="H181" i="6"/>
  <c r="E182" i="6" l="1"/>
  <c r="F182" i="6" s="1"/>
  <c r="G182" i="6" s="1"/>
  <c r="C183" i="6" l="1"/>
  <c r="H182" i="6"/>
  <c r="E183" i="6" l="1"/>
  <c r="F183" i="6" s="1"/>
  <c r="G183" i="6" s="1"/>
  <c r="C184" i="6" l="1"/>
  <c r="H183" i="6"/>
  <c r="E184" i="6" l="1"/>
  <c r="F184" i="6" s="1"/>
  <c r="G184" i="6" s="1"/>
  <c r="H184" i="6" l="1"/>
  <c r="C185" i="6"/>
  <c r="E185" i="6" l="1"/>
  <c r="F185" i="6" s="1"/>
  <c r="G185" i="6"/>
  <c r="C186" i="6" l="1"/>
  <c r="H185" i="6"/>
  <c r="E186" i="6" l="1"/>
  <c r="F186" i="6" s="1"/>
  <c r="G186" i="6" s="1"/>
  <c r="C187" i="6" l="1"/>
  <c r="H186" i="6"/>
  <c r="E187" i="6" l="1"/>
  <c r="F187" i="6" s="1"/>
  <c r="G187" i="6" s="1"/>
  <c r="C188" i="6" l="1"/>
  <c r="H187" i="6"/>
  <c r="E188" i="6" l="1"/>
  <c r="F188" i="6" s="1"/>
  <c r="G188" i="6" s="1"/>
  <c r="H188" i="6" l="1"/>
  <c r="C189" i="6"/>
  <c r="E189" i="6" l="1"/>
  <c r="F189" i="6" s="1"/>
  <c r="G189" i="6" s="1"/>
  <c r="C190" i="6" l="1"/>
  <c r="H189" i="6"/>
  <c r="E190" i="6" l="1"/>
  <c r="F190" i="6" s="1"/>
  <c r="G190" i="6" s="1"/>
  <c r="C191" i="6" l="1"/>
  <c r="H190" i="6"/>
  <c r="E191" i="6" l="1"/>
  <c r="F191" i="6" s="1"/>
  <c r="G191" i="6" s="1"/>
  <c r="C192" i="6" l="1"/>
  <c r="H191" i="6"/>
  <c r="E192" i="6" l="1"/>
  <c r="F192" i="6" s="1"/>
  <c r="G192" i="6" s="1"/>
  <c r="H192" i="6" l="1"/>
  <c r="C193" i="6"/>
  <c r="E193" i="6" l="1"/>
  <c r="F193" i="6" s="1"/>
  <c r="G193" i="6" s="1"/>
  <c r="C194" i="6" l="1"/>
  <c r="H193" i="6"/>
  <c r="E194" i="6" l="1"/>
  <c r="F194" i="6" s="1"/>
  <c r="G194" i="6" s="1"/>
  <c r="C195" i="6" l="1"/>
  <c r="H194" i="6"/>
  <c r="E195" i="6" l="1"/>
  <c r="F195" i="6" s="1"/>
  <c r="G195" i="6" s="1"/>
  <c r="C196" i="6" l="1"/>
  <c r="H195" i="6"/>
  <c r="E196" i="6" l="1"/>
  <c r="F196" i="6" s="1"/>
  <c r="G196" i="6" s="1"/>
  <c r="H196" i="6" l="1"/>
  <c r="C197" i="6"/>
  <c r="E197" i="6" l="1"/>
  <c r="F197" i="6" s="1"/>
  <c r="G197" i="6" s="1"/>
  <c r="C198" i="6" l="1"/>
  <c r="H197" i="6"/>
  <c r="E198" i="6" l="1"/>
  <c r="F198" i="6" s="1"/>
  <c r="G198" i="6" s="1"/>
  <c r="C199" i="6" l="1"/>
  <c r="H198" i="6"/>
  <c r="E199" i="6" l="1"/>
  <c r="F199" i="6" s="1"/>
  <c r="G199" i="6" s="1"/>
  <c r="C200" i="6" l="1"/>
  <c r="H199" i="6"/>
  <c r="E200" i="6" l="1"/>
  <c r="F200" i="6" s="1"/>
  <c r="G200" i="6" s="1"/>
  <c r="H200" i="6" l="1"/>
  <c r="C201" i="6"/>
  <c r="E201" i="6" l="1"/>
  <c r="F201" i="6" s="1"/>
  <c r="G201" i="6"/>
  <c r="C202" i="6" l="1"/>
  <c r="H201" i="6"/>
  <c r="E202" i="6" l="1"/>
  <c r="F202" i="6" s="1"/>
  <c r="G202" i="6" s="1"/>
  <c r="C203" i="6" l="1"/>
  <c r="H202" i="6"/>
  <c r="E203" i="6" l="1"/>
  <c r="F203" i="6" s="1"/>
  <c r="G203" i="6" s="1"/>
  <c r="C204" i="6" l="1"/>
  <c r="H203" i="6"/>
  <c r="E204" i="6" l="1"/>
  <c r="F204" i="6" s="1"/>
  <c r="G204" i="6" s="1"/>
  <c r="H204" i="6" l="1"/>
  <c r="C205" i="6"/>
  <c r="E205" i="6" l="1"/>
  <c r="F205" i="6" s="1"/>
  <c r="G205" i="6"/>
  <c r="C206" i="6" l="1"/>
  <c r="H205" i="6"/>
  <c r="E206" i="6" l="1"/>
  <c r="F206" i="6" s="1"/>
  <c r="G206" i="6" s="1"/>
  <c r="C207" i="6" l="1"/>
  <c r="H206" i="6"/>
  <c r="E207" i="6" l="1"/>
  <c r="F207" i="6" s="1"/>
  <c r="G207" i="6" s="1"/>
  <c r="C208" i="6" l="1"/>
  <c r="H207" i="6"/>
  <c r="E208" i="6" l="1"/>
  <c r="F208" i="6" s="1"/>
  <c r="G208" i="6" s="1"/>
  <c r="H208" i="6" l="1"/>
  <c r="C209" i="6"/>
  <c r="E209" i="6" l="1"/>
  <c r="F209" i="6" s="1"/>
  <c r="G209" i="6"/>
  <c r="C210" i="6" l="1"/>
  <c r="H209" i="6"/>
  <c r="E210" i="6" l="1"/>
  <c r="F210" i="6" s="1"/>
  <c r="G210" i="6" s="1"/>
  <c r="C211" i="6" l="1"/>
  <c r="H210" i="6"/>
  <c r="E211" i="6" l="1"/>
  <c r="F211" i="6" s="1"/>
  <c r="G211" i="6" s="1"/>
  <c r="C212" i="6" l="1"/>
  <c r="H211" i="6"/>
  <c r="E212" i="6" l="1"/>
  <c r="F212" i="6" s="1"/>
  <c r="G212" i="6" s="1"/>
  <c r="H212" i="6" l="1"/>
  <c r="C213" i="6"/>
  <c r="E213" i="6" l="1"/>
  <c r="F213" i="6" s="1"/>
  <c r="G213" i="6" s="1"/>
  <c r="C214" i="6" l="1"/>
  <c r="H213" i="6"/>
  <c r="E214" i="6" l="1"/>
  <c r="F214" i="6" s="1"/>
  <c r="G214" i="6" s="1"/>
  <c r="C215" i="6" l="1"/>
  <c r="H214" i="6"/>
  <c r="E215" i="6" l="1"/>
  <c r="F215" i="6" s="1"/>
  <c r="G215" i="6" s="1"/>
  <c r="C216" i="6" l="1"/>
  <c r="H215" i="6"/>
  <c r="E216" i="6" l="1"/>
  <c r="F216" i="6" s="1"/>
  <c r="G216" i="6" s="1"/>
  <c r="H216" i="6" l="1"/>
  <c r="C217" i="6"/>
  <c r="E217" i="6" l="1"/>
  <c r="F217" i="6" s="1"/>
  <c r="G217" i="6"/>
  <c r="C218" i="6" l="1"/>
  <c r="H217" i="6"/>
  <c r="E218" i="6" l="1"/>
  <c r="F218" i="6" s="1"/>
  <c r="G218" i="6" s="1"/>
  <c r="C219" i="6" l="1"/>
  <c r="H218" i="6"/>
  <c r="E219" i="6" l="1"/>
  <c r="F219" i="6" s="1"/>
  <c r="G219" i="6" s="1"/>
  <c r="C220" i="6" l="1"/>
  <c r="H219" i="6"/>
  <c r="E220" i="6" l="1"/>
  <c r="F220" i="6" s="1"/>
  <c r="G220" i="6" s="1"/>
  <c r="H220" i="6" l="1"/>
  <c r="C221" i="6"/>
  <c r="E221" i="6" l="1"/>
  <c r="F221" i="6" s="1"/>
  <c r="G221" i="6" s="1"/>
  <c r="C222" i="6" l="1"/>
  <c r="H221" i="6"/>
  <c r="E222" i="6" l="1"/>
  <c r="F222" i="6" s="1"/>
  <c r="G222" i="6" s="1"/>
  <c r="C223" i="6" l="1"/>
  <c r="H222" i="6"/>
  <c r="E223" i="6" l="1"/>
  <c r="F223" i="6" s="1"/>
  <c r="G223" i="6" s="1"/>
  <c r="C224" i="6" l="1"/>
  <c r="H223" i="6"/>
  <c r="E224" i="6" l="1"/>
  <c r="F224" i="6" s="1"/>
  <c r="G224" i="6" s="1"/>
  <c r="H224" i="6" l="1"/>
  <c r="C225" i="6"/>
  <c r="E225" i="6" l="1"/>
  <c r="F225" i="6" s="1"/>
  <c r="G225" i="6"/>
  <c r="C226" i="6" l="1"/>
  <c r="H225" i="6"/>
  <c r="E226" i="6" l="1"/>
  <c r="F226" i="6" s="1"/>
  <c r="G226" i="6" s="1"/>
  <c r="C227" i="6" l="1"/>
  <c r="H226" i="6"/>
  <c r="E227" i="6" l="1"/>
  <c r="F227" i="6" s="1"/>
  <c r="G227" i="6" s="1"/>
  <c r="C228" i="6" l="1"/>
  <c r="H227" i="6"/>
  <c r="E228" i="6" l="1"/>
  <c r="F228" i="6" s="1"/>
  <c r="G228" i="6" s="1"/>
  <c r="H228" i="6" l="1"/>
  <c r="C229" i="6"/>
  <c r="E229" i="6" l="1"/>
  <c r="F229" i="6" s="1"/>
  <c r="G229" i="6"/>
  <c r="C230" i="6" l="1"/>
  <c r="H229" i="6"/>
  <c r="E230" i="6" l="1"/>
  <c r="F230" i="6" s="1"/>
  <c r="G230" i="6" s="1"/>
  <c r="C231" i="6" l="1"/>
  <c r="H230" i="6"/>
  <c r="E231" i="6" l="1"/>
  <c r="F231" i="6" s="1"/>
  <c r="G231" i="6" s="1"/>
  <c r="C232" i="6" l="1"/>
  <c r="H231" i="6"/>
  <c r="E232" i="6" l="1"/>
  <c r="F232" i="6" s="1"/>
  <c r="G232" i="6" s="1"/>
  <c r="H232" i="6" l="1"/>
  <c r="C233" i="6"/>
  <c r="E233" i="6" l="1"/>
  <c r="F233" i="6" s="1"/>
  <c r="G233" i="6"/>
  <c r="C234" i="6" l="1"/>
  <c r="H233" i="6"/>
  <c r="E234" i="6" l="1"/>
  <c r="F234" i="6" s="1"/>
  <c r="G234" i="6" s="1"/>
  <c r="C235" i="6" l="1"/>
  <c r="H234" i="6"/>
  <c r="E235" i="6" l="1"/>
  <c r="F235" i="6" s="1"/>
  <c r="G235" i="6" s="1"/>
  <c r="C236" i="6" l="1"/>
  <c r="H235" i="6"/>
  <c r="E236" i="6" l="1"/>
  <c r="F236" i="6" s="1"/>
  <c r="G236" i="6" s="1"/>
  <c r="C237" i="6" l="1"/>
  <c r="H236" i="6"/>
  <c r="E237" i="6" l="1"/>
  <c r="F237" i="6" s="1"/>
  <c r="G237" i="6" s="1"/>
  <c r="H237" i="6" l="1"/>
  <c r="C238" i="6"/>
  <c r="E238" i="6" l="1"/>
  <c r="F238" i="6" s="1"/>
  <c r="G238" i="6"/>
  <c r="C239" i="6" l="1"/>
  <c r="H238" i="6"/>
  <c r="E239" i="6" l="1"/>
  <c r="F239" i="6" s="1"/>
  <c r="G239" i="6" s="1"/>
  <c r="C240" i="6" l="1"/>
  <c r="H239" i="6"/>
  <c r="E240" i="6" l="1"/>
  <c r="F240" i="6" s="1"/>
  <c r="G240" i="6" s="1"/>
  <c r="C241" i="6" l="1"/>
  <c r="H240" i="6"/>
  <c r="E241" i="6" l="1"/>
  <c r="F241" i="6" s="1"/>
  <c r="G241" i="6" s="1"/>
  <c r="H241" i="6" l="1"/>
  <c r="C242" i="6"/>
  <c r="E242" i="6" l="1"/>
  <c r="F242" i="6" s="1"/>
  <c r="G242" i="6"/>
  <c r="C243" i="6" l="1"/>
  <c r="H242" i="6"/>
  <c r="E243" i="6" l="1"/>
  <c r="F243" i="6" s="1"/>
  <c r="G243" i="6" s="1"/>
  <c r="C244" i="6" l="1"/>
  <c r="H243" i="6"/>
  <c r="E244" i="6" l="1"/>
  <c r="F244" i="6" s="1"/>
  <c r="G244" i="6" s="1"/>
  <c r="C245" i="6" l="1"/>
  <c r="H244" i="6"/>
  <c r="E245" i="6" l="1"/>
  <c r="F245" i="6" s="1"/>
  <c r="G245" i="6" s="1"/>
  <c r="H245" i="6" l="1"/>
  <c r="C246" i="6"/>
  <c r="E246" i="6" l="1"/>
  <c r="F246" i="6" s="1"/>
  <c r="G246" i="6"/>
  <c r="C247" i="6" l="1"/>
  <c r="H246" i="6"/>
  <c r="E247" i="6" l="1"/>
  <c r="F247" i="6" s="1"/>
  <c r="G247" i="6" s="1"/>
  <c r="C248" i="6" l="1"/>
  <c r="H247" i="6"/>
  <c r="E248" i="6" l="1"/>
  <c r="F248" i="6" s="1"/>
  <c r="G248" i="6" s="1"/>
  <c r="C249" i="6" l="1"/>
  <c r="H248" i="6"/>
  <c r="E249" i="6" l="1"/>
  <c r="F249" i="6" s="1"/>
  <c r="G249" i="6" s="1"/>
  <c r="H249" i="6" l="1"/>
  <c r="C250" i="6"/>
  <c r="E250" i="6" l="1"/>
  <c r="F250" i="6" s="1"/>
  <c r="G250" i="6"/>
  <c r="C251" i="6" l="1"/>
  <c r="H250" i="6"/>
  <c r="E251" i="6" l="1"/>
  <c r="F251" i="6" s="1"/>
  <c r="G251" i="6" s="1"/>
  <c r="C252" i="6" l="1"/>
  <c r="H251" i="6"/>
  <c r="E252" i="6" l="1"/>
  <c r="F252" i="6" s="1"/>
  <c r="G252" i="6" s="1"/>
  <c r="C253" i="6" l="1"/>
  <c r="H252" i="6"/>
  <c r="E253" i="6" l="1"/>
  <c r="F253" i="6" s="1"/>
  <c r="G253" i="6" s="1"/>
  <c r="H253" i="6" l="1"/>
  <c r="C254" i="6"/>
  <c r="E254" i="6" l="1"/>
  <c r="F254" i="6" s="1"/>
  <c r="G254" i="6"/>
  <c r="C255" i="6" l="1"/>
  <c r="H254" i="6"/>
  <c r="E255" i="6" l="1"/>
  <c r="F255" i="6" s="1"/>
  <c r="G255" i="6" s="1"/>
  <c r="C256" i="6" l="1"/>
  <c r="H255" i="6"/>
  <c r="E256" i="6" l="1"/>
  <c r="F256" i="6" s="1"/>
  <c r="G256" i="6" s="1"/>
  <c r="C257" i="6" l="1"/>
  <c r="H256" i="6"/>
  <c r="E257" i="6" l="1"/>
  <c r="F257" i="6" s="1"/>
  <c r="G257" i="6" s="1"/>
  <c r="H257" i="6" l="1"/>
  <c r="C258" i="6"/>
  <c r="E258" i="6" l="1"/>
  <c r="F258" i="6" s="1"/>
  <c r="G258" i="6"/>
  <c r="C259" i="6" l="1"/>
  <c r="H258" i="6"/>
  <c r="E259" i="6" l="1"/>
  <c r="F259" i="6" s="1"/>
  <c r="G259" i="6" s="1"/>
  <c r="C260" i="6" l="1"/>
  <c r="H259" i="6"/>
  <c r="E260" i="6" l="1"/>
  <c r="F260" i="6" s="1"/>
  <c r="G260" i="6" s="1"/>
  <c r="C261" i="6" l="1"/>
  <c r="H260" i="6"/>
  <c r="E261" i="6" l="1"/>
  <c r="F261" i="6" s="1"/>
  <c r="G261" i="6" s="1"/>
  <c r="H261" i="6" l="1"/>
  <c r="C262" i="6"/>
  <c r="E262" i="6" l="1"/>
  <c r="F262" i="6" s="1"/>
  <c r="G262" i="6" s="1"/>
  <c r="C263" i="6" l="1"/>
  <c r="H262" i="6"/>
  <c r="E263" i="6" l="1"/>
  <c r="F263" i="6" s="1"/>
  <c r="G263" i="6" s="1"/>
  <c r="C264" i="6" l="1"/>
  <c r="H263" i="6"/>
  <c r="E264" i="6" l="1"/>
  <c r="F264" i="6" s="1"/>
  <c r="G264" i="6" s="1"/>
  <c r="C265" i="6" l="1"/>
  <c r="H264" i="6"/>
  <c r="E265" i="6" l="1"/>
  <c r="F265" i="6" s="1"/>
  <c r="G265" i="6" s="1"/>
  <c r="H265" i="6" l="1"/>
  <c r="C266" i="6"/>
  <c r="E266" i="6" l="1"/>
  <c r="F266" i="6" s="1"/>
  <c r="G266" i="6"/>
  <c r="C267" i="6" l="1"/>
  <c r="H266" i="6"/>
  <c r="E267" i="6" l="1"/>
  <c r="F267" i="6" s="1"/>
  <c r="G267" i="6" s="1"/>
  <c r="C268" i="6" l="1"/>
  <c r="H267" i="6"/>
  <c r="E268" i="6" l="1"/>
  <c r="F268" i="6" s="1"/>
  <c r="G268" i="6" s="1"/>
  <c r="C269" i="6" l="1"/>
  <c r="H268" i="6"/>
  <c r="E269" i="6" l="1"/>
  <c r="F269" i="6" s="1"/>
  <c r="G269" i="6" s="1"/>
  <c r="H269" i="6" l="1"/>
  <c r="C270" i="6"/>
  <c r="E270" i="6" l="1"/>
  <c r="F270" i="6" s="1"/>
  <c r="G270" i="6"/>
  <c r="C271" i="6" l="1"/>
  <c r="H270" i="6"/>
  <c r="E271" i="6" l="1"/>
  <c r="F271" i="6" s="1"/>
  <c r="G271" i="6" s="1"/>
  <c r="C272" i="6" l="1"/>
  <c r="H271" i="6"/>
  <c r="E272" i="6" l="1"/>
  <c r="F272" i="6" s="1"/>
  <c r="G272" i="6" s="1"/>
  <c r="C273" i="6" l="1"/>
  <c r="H272" i="6"/>
  <c r="E273" i="6" l="1"/>
  <c r="F273" i="6" s="1"/>
  <c r="G273" i="6" s="1"/>
  <c r="H273" i="6" l="1"/>
  <c r="C274" i="6"/>
  <c r="E274" i="6" l="1"/>
  <c r="F274" i="6" s="1"/>
  <c r="G274" i="6"/>
  <c r="C275" i="6" l="1"/>
  <c r="H274" i="6"/>
  <c r="E275" i="6" l="1"/>
  <c r="F275" i="6" s="1"/>
  <c r="G275" i="6" s="1"/>
  <c r="C276" i="6" l="1"/>
  <c r="H275" i="6"/>
  <c r="E276" i="6" l="1"/>
  <c r="F276" i="6" s="1"/>
  <c r="G276" i="6" s="1"/>
  <c r="C277" i="6" l="1"/>
  <c r="H276" i="6"/>
  <c r="E277" i="6" l="1"/>
  <c r="F277" i="6" s="1"/>
  <c r="G277" i="6" s="1"/>
  <c r="H277" i="6" l="1"/>
  <c r="C278" i="6"/>
  <c r="E278" i="6" l="1"/>
  <c r="F278" i="6" s="1"/>
  <c r="G278" i="6"/>
  <c r="C279" i="6" l="1"/>
  <c r="H278" i="6"/>
  <c r="E279" i="6" l="1"/>
  <c r="F279" i="6" s="1"/>
  <c r="G279" i="6" s="1"/>
  <c r="C280" i="6" l="1"/>
  <c r="H279" i="6"/>
  <c r="E280" i="6" l="1"/>
  <c r="F280" i="6" s="1"/>
  <c r="G280" i="6" s="1"/>
  <c r="C281" i="6" l="1"/>
  <c r="H280" i="6"/>
  <c r="E281" i="6" l="1"/>
  <c r="F281" i="6" s="1"/>
  <c r="G281" i="6" s="1"/>
  <c r="H281" i="6" l="1"/>
  <c r="C282" i="6"/>
  <c r="E282" i="6" l="1"/>
  <c r="F282" i="6" s="1"/>
  <c r="G282" i="6" s="1"/>
  <c r="C283" i="6" l="1"/>
  <c r="H282" i="6"/>
  <c r="E283" i="6" l="1"/>
  <c r="F283" i="6" s="1"/>
  <c r="G283" i="6" s="1"/>
  <c r="C284" i="6" l="1"/>
  <c r="H283" i="6"/>
  <c r="E284" i="6" l="1"/>
  <c r="F284" i="6" s="1"/>
  <c r="G284" i="6" s="1"/>
  <c r="C285" i="6" l="1"/>
  <c r="H284" i="6"/>
  <c r="E285" i="6" l="1"/>
  <c r="F285" i="6" s="1"/>
  <c r="G285" i="6" s="1"/>
  <c r="H285" i="6" l="1"/>
  <c r="C286" i="6"/>
  <c r="E286" i="6" l="1"/>
  <c r="F286" i="6" s="1"/>
  <c r="G286" i="6" s="1"/>
  <c r="C287" i="6" l="1"/>
  <c r="H286" i="6"/>
  <c r="E287" i="6" l="1"/>
  <c r="F287" i="6" s="1"/>
  <c r="G287" i="6" s="1"/>
  <c r="C288" i="6" l="1"/>
  <c r="H287" i="6"/>
  <c r="E288" i="6" l="1"/>
  <c r="F288" i="6" s="1"/>
  <c r="G288" i="6" s="1"/>
  <c r="C289" i="6" l="1"/>
  <c r="H288" i="6"/>
  <c r="E289" i="6" l="1"/>
  <c r="F289" i="6" s="1"/>
  <c r="G289" i="6" s="1"/>
  <c r="H289" i="6" l="1"/>
  <c r="C290" i="6"/>
  <c r="E290" i="6" l="1"/>
  <c r="F290" i="6" s="1"/>
  <c r="G290" i="6" s="1"/>
  <c r="C291" i="6" l="1"/>
  <c r="H290" i="6"/>
  <c r="E291" i="6" l="1"/>
  <c r="F291" i="6" s="1"/>
  <c r="G291" i="6" s="1"/>
  <c r="C292" i="6" l="1"/>
  <c r="H291" i="6"/>
  <c r="E292" i="6" l="1"/>
  <c r="F292" i="6" s="1"/>
  <c r="G292" i="6" s="1"/>
  <c r="C293" i="6" l="1"/>
  <c r="H292" i="6"/>
  <c r="E293" i="6" l="1"/>
  <c r="F293" i="6" s="1"/>
  <c r="G293" i="6" s="1"/>
  <c r="H293" i="6" l="1"/>
  <c r="C294" i="6"/>
  <c r="E294" i="6" l="1"/>
  <c r="F294" i="6" s="1"/>
  <c r="G294" i="6" s="1"/>
  <c r="C295" i="6" l="1"/>
  <c r="H294" i="6"/>
  <c r="E295" i="6" l="1"/>
  <c r="F295" i="6" s="1"/>
  <c r="G295" i="6" s="1"/>
  <c r="C296" i="6" l="1"/>
  <c r="H295" i="6"/>
  <c r="E296" i="6" l="1"/>
  <c r="F296" i="6" s="1"/>
  <c r="G296" i="6" s="1"/>
  <c r="C297" i="6" l="1"/>
  <c r="H296" i="6"/>
  <c r="E297" i="6" l="1"/>
  <c r="F297" i="6" s="1"/>
  <c r="G297" i="6" s="1"/>
  <c r="H297" i="6" l="1"/>
  <c r="C298" i="6"/>
  <c r="E298" i="6" l="1"/>
  <c r="F298" i="6" s="1"/>
  <c r="G298" i="6" s="1"/>
  <c r="C299" i="6" l="1"/>
  <c r="H298" i="6"/>
  <c r="E299" i="6" l="1"/>
  <c r="F299" i="6" s="1"/>
  <c r="G299" i="6" s="1"/>
  <c r="C300" i="6" l="1"/>
  <c r="H299" i="6"/>
  <c r="E300" i="6" l="1"/>
  <c r="F300" i="6" s="1"/>
  <c r="G300" i="6" s="1"/>
  <c r="C301" i="6" l="1"/>
  <c r="H300" i="6"/>
  <c r="E301" i="6" l="1"/>
  <c r="F301" i="6" s="1"/>
  <c r="G301" i="6" s="1"/>
  <c r="H301" i="6" l="1"/>
  <c r="C302" i="6"/>
  <c r="E302" i="6" l="1"/>
  <c r="F302" i="6" s="1"/>
  <c r="G302" i="6" s="1"/>
  <c r="C303" i="6" l="1"/>
  <c r="H302" i="6"/>
  <c r="E303" i="6" l="1"/>
  <c r="F303" i="6" s="1"/>
  <c r="G303" i="6" s="1"/>
  <c r="C304" i="6" l="1"/>
  <c r="H303" i="6"/>
  <c r="E304" i="6" l="1"/>
  <c r="F304" i="6" s="1"/>
  <c r="G304" i="6" s="1"/>
  <c r="C305" i="6" l="1"/>
  <c r="H304" i="6"/>
  <c r="E305" i="6" l="1"/>
  <c r="F305" i="6" s="1"/>
  <c r="G305" i="6" s="1"/>
  <c r="H305" i="6" l="1"/>
  <c r="C306" i="6"/>
  <c r="E306" i="6" l="1"/>
  <c r="F306" i="6" s="1"/>
  <c r="G306" i="6" s="1"/>
  <c r="C307" i="6" l="1"/>
  <c r="H306" i="6"/>
  <c r="E307" i="6" l="1"/>
  <c r="F307" i="6" s="1"/>
  <c r="G307" i="6" s="1"/>
  <c r="C308" i="6" l="1"/>
  <c r="H307" i="6"/>
  <c r="E308" i="6" l="1"/>
  <c r="F308" i="6" s="1"/>
  <c r="G308" i="6" s="1"/>
  <c r="C309" i="6" l="1"/>
  <c r="H308" i="6"/>
  <c r="E309" i="6" l="1"/>
  <c r="F309" i="6" s="1"/>
  <c r="G309" i="6" s="1"/>
  <c r="C310" i="6" l="1"/>
  <c r="H309" i="6"/>
  <c r="E310" i="6" l="1"/>
  <c r="F310" i="6" s="1"/>
  <c r="G310" i="6" s="1"/>
  <c r="C311" i="6" l="1"/>
  <c r="H310" i="6"/>
  <c r="E311" i="6" l="1"/>
  <c r="F311" i="6" s="1"/>
  <c r="G311" i="6" s="1"/>
  <c r="H311" i="6" l="1"/>
  <c r="C312" i="6"/>
  <c r="E312" i="6" l="1"/>
  <c r="F312" i="6" s="1"/>
  <c r="G312" i="6" s="1"/>
  <c r="C313" i="6" l="1"/>
  <c r="H312" i="6"/>
  <c r="E313" i="6" l="1"/>
  <c r="F313" i="6" s="1"/>
  <c r="G313" i="6" s="1"/>
  <c r="C314" i="6" l="1"/>
  <c r="H313" i="6"/>
  <c r="E314" i="6" l="1"/>
  <c r="F314" i="6" s="1"/>
  <c r="G314" i="6" s="1"/>
  <c r="C315" i="6" l="1"/>
  <c r="H314" i="6"/>
  <c r="E315" i="6" l="1"/>
  <c r="F315" i="6" s="1"/>
  <c r="G315" i="6" s="1"/>
  <c r="H315" i="6" l="1"/>
  <c r="C316" i="6"/>
  <c r="E316" i="6" l="1"/>
  <c r="F316" i="6" s="1"/>
  <c r="G316" i="6" s="1"/>
  <c r="C317" i="6" l="1"/>
  <c r="H316" i="6"/>
  <c r="E317" i="6" l="1"/>
  <c r="F317" i="6" s="1"/>
  <c r="G317" i="6" s="1"/>
  <c r="C318" i="6" l="1"/>
  <c r="H317" i="6"/>
  <c r="E318" i="6" l="1"/>
  <c r="F318" i="6" s="1"/>
  <c r="G318" i="6" s="1"/>
  <c r="C319" i="6" l="1"/>
  <c r="H318" i="6"/>
  <c r="E319" i="6" l="1"/>
  <c r="F319" i="6" s="1"/>
  <c r="G319" i="6" s="1"/>
  <c r="H319" i="6" l="1"/>
  <c r="C320" i="6"/>
  <c r="E320" i="6" l="1"/>
  <c r="F320" i="6" s="1"/>
  <c r="G320" i="6" s="1"/>
  <c r="C321" i="6" l="1"/>
  <c r="H320" i="6"/>
  <c r="E321" i="6" l="1"/>
  <c r="F321" i="6" s="1"/>
  <c r="G321" i="6" s="1"/>
  <c r="C322" i="6" l="1"/>
  <c r="H321" i="6"/>
  <c r="E322" i="6" l="1"/>
  <c r="F322" i="6" s="1"/>
  <c r="G322" i="6" s="1"/>
  <c r="C323" i="6" l="1"/>
  <c r="H322" i="6"/>
  <c r="E323" i="6" l="1"/>
  <c r="F323" i="6" s="1"/>
  <c r="G323" i="6" s="1"/>
  <c r="H323" i="6" l="1"/>
  <c r="C324" i="6"/>
  <c r="E324" i="6" l="1"/>
  <c r="F324" i="6" s="1"/>
  <c r="G324" i="6" s="1"/>
  <c r="C325" i="6" l="1"/>
  <c r="H324" i="6"/>
  <c r="E325" i="6" l="1"/>
  <c r="F325" i="6" s="1"/>
  <c r="G325" i="6" s="1"/>
  <c r="C326" i="6" l="1"/>
  <c r="H325" i="6"/>
  <c r="E326" i="6" l="1"/>
  <c r="F326" i="6" s="1"/>
  <c r="G326" i="6" s="1"/>
  <c r="C327" i="6" l="1"/>
  <c r="H326" i="6"/>
  <c r="E327" i="6" l="1"/>
  <c r="F327" i="6" s="1"/>
  <c r="G327" i="6" s="1"/>
  <c r="H327" i="6" l="1"/>
  <c r="C328" i="6"/>
  <c r="E328" i="6" l="1"/>
  <c r="F328" i="6" s="1"/>
  <c r="G328" i="6" s="1"/>
  <c r="C329" i="6" l="1"/>
  <c r="H328" i="6"/>
  <c r="E329" i="6" l="1"/>
  <c r="F329" i="6" s="1"/>
  <c r="G329" i="6" s="1"/>
  <c r="C330" i="6" l="1"/>
  <c r="H329" i="6"/>
  <c r="E330" i="6" l="1"/>
  <c r="F330" i="6" s="1"/>
  <c r="G330" i="6" s="1"/>
  <c r="C331" i="6" l="1"/>
  <c r="H330" i="6"/>
  <c r="E331" i="6" l="1"/>
  <c r="F331" i="6" s="1"/>
  <c r="G331" i="6" s="1"/>
  <c r="H331" i="6" l="1"/>
  <c r="C332" i="6"/>
  <c r="E332" i="6" l="1"/>
  <c r="F332" i="6" s="1"/>
  <c r="G332" i="6"/>
  <c r="C333" i="6" l="1"/>
  <c r="H332" i="6"/>
  <c r="E333" i="6" l="1"/>
  <c r="F333" i="6" s="1"/>
  <c r="G333" i="6" s="1"/>
  <c r="C334" i="6" l="1"/>
  <c r="H333" i="6"/>
  <c r="E334" i="6" l="1"/>
  <c r="F334" i="6" s="1"/>
  <c r="G334" i="6" s="1"/>
  <c r="C335" i="6" l="1"/>
  <c r="H334" i="6"/>
  <c r="E335" i="6" l="1"/>
  <c r="F335" i="6" s="1"/>
  <c r="G335" i="6" s="1"/>
  <c r="H335" i="6" l="1"/>
  <c r="C336" i="6"/>
  <c r="E336" i="6" l="1"/>
  <c r="F336" i="6" s="1"/>
  <c r="G336" i="6" s="1"/>
  <c r="C337" i="6" l="1"/>
  <c r="H336" i="6"/>
  <c r="E337" i="6" l="1"/>
  <c r="F337" i="6" s="1"/>
  <c r="G337" i="6" s="1"/>
  <c r="C338" i="6" l="1"/>
  <c r="H337" i="6"/>
  <c r="E338" i="6" l="1"/>
  <c r="F338" i="6" s="1"/>
  <c r="G338" i="6" s="1"/>
  <c r="C339" i="6" l="1"/>
  <c r="H338" i="6"/>
  <c r="E339" i="6" l="1"/>
  <c r="F339" i="6" s="1"/>
  <c r="G339" i="6" s="1"/>
  <c r="H339" i="6" l="1"/>
  <c r="C340" i="6"/>
  <c r="E340" i="6" l="1"/>
  <c r="F340" i="6" s="1"/>
  <c r="G340" i="6" s="1"/>
  <c r="C341" i="6" l="1"/>
  <c r="H340" i="6"/>
  <c r="E341" i="6" l="1"/>
  <c r="F341" i="6" s="1"/>
  <c r="G341" i="6" s="1"/>
  <c r="C342" i="6" l="1"/>
  <c r="H341" i="6"/>
  <c r="E342" i="6" l="1"/>
  <c r="F342" i="6" s="1"/>
  <c r="G342" i="6" s="1"/>
  <c r="C343" i="6" l="1"/>
  <c r="H342" i="6"/>
  <c r="E343" i="6" l="1"/>
  <c r="F343" i="6" s="1"/>
  <c r="G343" i="6" s="1"/>
  <c r="H343" i="6" l="1"/>
  <c r="C344" i="6"/>
  <c r="E344" i="6" l="1"/>
  <c r="F344" i="6" s="1"/>
  <c r="G344" i="6" s="1"/>
  <c r="C345" i="6" l="1"/>
  <c r="H344" i="6"/>
  <c r="E345" i="6" l="1"/>
  <c r="F345" i="6" s="1"/>
  <c r="G345" i="6" s="1"/>
  <c r="C346" i="6" l="1"/>
  <c r="H345" i="6"/>
  <c r="E346" i="6" l="1"/>
  <c r="F346" i="6" s="1"/>
  <c r="G346" i="6" s="1"/>
  <c r="H346" i="6" l="1"/>
  <c r="C347" i="6"/>
  <c r="E347" i="6" l="1"/>
  <c r="F347" i="6" s="1"/>
  <c r="G347" i="6" s="1"/>
  <c r="C348" i="6" l="1"/>
  <c r="H347" i="6"/>
  <c r="E348" i="6" l="1"/>
  <c r="F348" i="6" s="1"/>
  <c r="G348" i="6" s="1"/>
  <c r="C349" i="6" l="1"/>
  <c r="H348" i="6"/>
  <c r="E349" i="6" l="1"/>
  <c r="F349" i="6" s="1"/>
  <c r="G349" i="6" s="1"/>
  <c r="C350" i="6" l="1"/>
  <c r="H349" i="6"/>
  <c r="E350" i="6" l="1"/>
  <c r="F350" i="6" s="1"/>
  <c r="G350" i="6" s="1"/>
  <c r="H350" i="6" l="1"/>
  <c r="C351" i="6"/>
  <c r="E351" i="6" l="1"/>
  <c r="F351" i="6" s="1"/>
  <c r="G351" i="6" s="1"/>
  <c r="C352" i="6" l="1"/>
  <c r="H351" i="6"/>
  <c r="E352" i="6" l="1"/>
  <c r="F352" i="6" s="1"/>
  <c r="G352" i="6" s="1"/>
  <c r="C353" i="6" l="1"/>
  <c r="H352" i="6"/>
  <c r="E353" i="6" l="1"/>
  <c r="F353" i="6" s="1"/>
  <c r="G353" i="6" s="1"/>
  <c r="C354" i="6" l="1"/>
  <c r="H353" i="6"/>
  <c r="E354" i="6" l="1"/>
  <c r="F354" i="6" s="1"/>
  <c r="G354" i="6" s="1"/>
  <c r="H354" i="6" l="1"/>
  <c r="C355" i="6"/>
  <c r="E355" i="6" l="1"/>
  <c r="F355" i="6" s="1"/>
  <c r="G355" i="6" s="1"/>
  <c r="C356" i="6" l="1"/>
  <c r="H355" i="6"/>
  <c r="E356" i="6" l="1"/>
  <c r="F356" i="6" s="1"/>
  <c r="G356" i="6" s="1"/>
  <c r="C357" i="6" l="1"/>
  <c r="H356" i="6"/>
  <c r="E357" i="6" l="1"/>
  <c r="F357" i="6" s="1"/>
  <c r="G357" i="6" s="1"/>
  <c r="C358" i="6" l="1"/>
  <c r="H357" i="6"/>
  <c r="E358" i="6" l="1"/>
  <c r="F358" i="6" s="1"/>
  <c r="G358" i="6" s="1"/>
  <c r="H358" i="6" l="1"/>
  <c r="C359" i="6"/>
  <c r="E359" i="6" l="1"/>
  <c r="F359" i="6" s="1"/>
  <c r="G359" i="6" s="1"/>
  <c r="C360" i="6" l="1"/>
  <c r="H359" i="6"/>
  <c r="E360" i="6" l="1"/>
  <c r="F360" i="6" s="1"/>
  <c r="G360" i="6" s="1"/>
  <c r="C361" i="6" l="1"/>
  <c r="H360" i="6"/>
  <c r="E361" i="6" l="1"/>
  <c r="F361" i="6" s="1"/>
  <c r="G361" i="6" s="1"/>
  <c r="C362" i="6" l="1"/>
  <c r="H361" i="6"/>
  <c r="E362" i="6" l="1"/>
  <c r="F362" i="6" s="1"/>
  <c r="G362" i="6" s="1"/>
  <c r="H362" i="6" l="1"/>
  <c r="C363" i="6"/>
  <c r="E363" i="6" l="1"/>
  <c r="F363" i="6" s="1"/>
  <c r="G363" i="6" s="1"/>
  <c r="C364" i="6" l="1"/>
  <c r="H363" i="6"/>
  <c r="E364" i="6" l="1"/>
  <c r="F364" i="6" s="1"/>
  <c r="G364" i="6" s="1"/>
  <c r="C365" i="6" l="1"/>
  <c r="H364" i="6"/>
  <c r="E365" i="6" l="1"/>
  <c r="F365" i="6" s="1"/>
  <c r="G365" i="6" s="1"/>
  <c r="C366" i="6" l="1"/>
  <c r="H365" i="6"/>
  <c r="E366" i="6" l="1"/>
  <c r="F366" i="6" s="1"/>
  <c r="G366" i="6" s="1"/>
  <c r="H366" i="6" l="1"/>
  <c r="C367" i="6"/>
  <c r="E367" i="6" l="1"/>
  <c r="F367" i="6" s="1"/>
  <c r="G367" i="6" s="1"/>
  <c r="C368" i="6" l="1"/>
  <c r="H367" i="6"/>
  <c r="E368" i="6" l="1"/>
  <c r="E369" i="6" l="1"/>
  <c r="F368" i="6"/>
  <c r="F369" i="6" l="1"/>
  <c r="G368" i="6"/>
  <c r="H368" i="6" s="1"/>
  <c r="D19" i="5" l="1"/>
  <c r="E19" i="5" s="1"/>
  <c r="F19" i="5" s="1"/>
  <c r="D20" i="5"/>
  <c r="E20" i="5" s="1"/>
  <c r="F20" i="5" s="1"/>
  <c r="G20" i="5" s="1"/>
  <c r="D21" i="5"/>
  <c r="E21" i="5" s="1"/>
  <c r="F21" i="5" s="1"/>
  <c r="G21" i="5" s="1"/>
  <c r="D22" i="5"/>
  <c r="E22" i="5" s="1"/>
  <c r="F22" i="5" s="1"/>
  <c r="G22" i="5" s="1"/>
  <c r="D23" i="5"/>
  <c r="E23" i="5" s="1"/>
  <c r="F23" i="5" s="1"/>
  <c r="G23" i="5" s="1"/>
  <c r="D24" i="5"/>
  <c r="E24" i="5" s="1"/>
  <c r="F24" i="5" s="1"/>
  <c r="G24" i="5" s="1"/>
  <c r="D25" i="5"/>
  <c r="E25" i="5" s="1"/>
  <c r="F25" i="5" s="1"/>
  <c r="G25" i="5" s="1"/>
  <c r="D26" i="5"/>
  <c r="E26" i="5" s="1"/>
  <c r="F26" i="5" s="1"/>
  <c r="G26" i="5" s="1"/>
  <c r="D27" i="5"/>
  <c r="E27" i="5" s="1"/>
  <c r="F27" i="5" s="1"/>
  <c r="G27" i="5" s="1"/>
  <c r="D28" i="5"/>
  <c r="E28" i="5" s="1"/>
  <c r="F28" i="5" s="1"/>
  <c r="G28" i="5" s="1"/>
  <c r="D29" i="5"/>
  <c r="E29" i="5" s="1"/>
  <c r="F29" i="5" s="1"/>
  <c r="G29" i="5" s="1"/>
  <c r="D30" i="5"/>
  <c r="E30" i="5" s="1"/>
  <c r="F30" i="5" s="1"/>
  <c r="G30" i="5" s="1"/>
  <c r="D31" i="5"/>
  <c r="E31" i="5" s="1"/>
  <c r="F31" i="5" s="1"/>
  <c r="G31" i="5" s="1"/>
  <c r="D32" i="5"/>
  <c r="E32" i="5" s="1"/>
  <c r="F32" i="5" s="1"/>
  <c r="G32" i="5" s="1"/>
  <c r="D33" i="5"/>
  <c r="E33" i="5" s="1"/>
  <c r="F33" i="5" s="1"/>
  <c r="G33" i="5" s="1"/>
  <c r="D34" i="5"/>
  <c r="E34" i="5" s="1"/>
  <c r="F34" i="5" s="1"/>
  <c r="G34" i="5" s="1"/>
  <c r="D35" i="5"/>
  <c r="E35" i="5" s="1"/>
  <c r="F35" i="5" s="1"/>
  <c r="G35" i="5" s="1"/>
  <c r="D36" i="5"/>
  <c r="E36" i="5" s="1"/>
  <c r="F36" i="5" s="1"/>
  <c r="G36" i="5" s="1"/>
  <c r="D37" i="5"/>
  <c r="E37" i="5" s="1"/>
  <c r="F37" i="5" s="1"/>
  <c r="G37" i="5" s="1"/>
  <c r="D38" i="5"/>
  <c r="E38" i="5" s="1"/>
  <c r="F38" i="5" s="1"/>
  <c r="G38" i="5" s="1"/>
  <c r="D39" i="5"/>
  <c r="E39" i="5" s="1"/>
  <c r="F39" i="5" s="1"/>
  <c r="G39" i="5" s="1"/>
  <c r="D40" i="5"/>
  <c r="E40" i="5" s="1"/>
  <c r="F40" i="5" s="1"/>
  <c r="G40" i="5" s="1"/>
  <c r="D18" i="5"/>
  <c r="E18" i="5" s="1"/>
  <c r="C41" i="5"/>
  <c r="E6" i="3"/>
  <c r="C8" i="5" s="1"/>
  <c r="D8" i="5" s="1"/>
  <c r="E8" i="5" s="1"/>
  <c r="F8" i="5" s="1"/>
  <c r="G8" i="5" s="1"/>
  <c r="F15" i="4" s="1" a="1"/>
  <c r="F15" i="4" s="1"/>
  <c r="E8" i="3"/>
  <c r="C10" i="5" s="1"/>
  <c r="D10" i="5" s="1"/>
  <c r="E10" i="5" s="1"/>
  <c r="F10" i="5" s="1"/>
  <c r="G10" i="5" s="1"/>
  <c r="F17" i="4" s="1" a="1"/>
  <c r="F17" i="4" s="1"/>
  <c r="E5" i="3"/>
  <c r="C7" i="5" s="1"/>
  <c r="D7" i="5" s="1"/>
  <c r="E7" i="5" s="1"/>
  <c r="F7" i="5" s="1"/>
  <c r="G7" i="5" s="1"/>
  <c r="G14" i="4" s="1" a="1"/>
  <c r="G14" i="4" s="1"/>
  <c r="D6" i="3"/>
  <c r="D7" i="3"/>
  <c r="E7" i="3" s="1"/>
  <c r="C9" i="5" s="1"/>
  <c r="D9" i="5" s="1"/>
  <c r="E9" i="5" s="1"/>
  <c r="F9" i="5" s="1"/>
  <c r="G9" i="5" s="1"/>
  <c r="G16" i="4" s="1" a="1"/>
  <c r="G16" i="4" s="1"/>
  <c r="D8" i="3"/>
  <c r="D9" i="3"/>
  <c r="E9" i="3" s="1"/>
  <c r="C11" i="5" s="1"/>
  <c r="D11" i="5" s="1"/>
  <c r="E11" i="5" s="1"/>
  <c r="F11" i="5" s="1"/>
  <c r="G11" i="5" s="1"/>
  <c r="G18" i="4" s="1" a="1"/>
  <c r="G18" i="4" s="1"/>
  <c r="D5" i="3"/>
  <c r="E15" i="4" l="1" a="1"/>
  <c r="E15" i="4" s="1"/>
  <c r="E17" i="4" a="1"/>
  <c r="E17" i="4" s="1"/>
  <c r="P18" i="4" a="1"/>
  <c r="P18" i="4" s="1"/>
  <c r="N18" i="4" a="1"/>
  <c r="N18" i="4" s="1"/>
  <c r="L18" i="4" a="1"/>
  <c r="L18" i="4" s="1"/>
  <c r="J18" i="4" a="1"/>
  <c r="J18" i="4" s="1"/>
  <c r="H18" i="4" a="1"/>
  <c r="H18" i="4" s="1"/>
  <c r="F18" i="4" a="1"/>
  <c r="F18" i="4" s="1"/>
  <c r="O17" i="4" a="1"/>
  <c r="O17" i="4" s="1"/>
  <c r="M17" i="4" a="1"/>
  <c r="M17" i="4" s="1"/>
  <c r="K17" i="4" a="1"/>
  <c r="K17" i="4" s="1"/>
  <c r="I17" i="4" a="1"/>
  <c r="I17" i="4" s="1"/>
  <c r="G17" i="4" a="1"/>
  <c r="G17" i="4" s="1"/>
  <c r="P16" i="4" a="1"/>
  <c r="P16" i="4" s="1"/>
  <c r="N16" i="4" a="1"/>
  <c r="N16" i="4" s="1"/>
  <c r="L16" i="4" a="1"/>
  <c r="L16" i="4" s="1"/>
  <c r="J16" i="4" a="1"/>
  <c r="J16" i="4" s="1"/>
  <c r="H16" i="4" a="1"/>
  <c r="H16" i="4" s="1"/>
  <c r="F16" i="4" a="1"/>
  <c r="F16" i="4" s="1"/>
  <c r="O15" i="4" a="1"/>
  <c r="O15" i="4" s="1"/>
  <c r="M15" i="4" a="1"/>
  <c r="M15" i="4" s="1"/>
  <c r="K15" i="4" a="1"/>
  <c r="K15" i="4" s="1"/>
  <c r="I15" i="4" a="1"/>
  <c r="I15" i="4" s="1"/>
  <c r="G15" i="4" a="1"/>
  <c r="G15" i="4" s="1"/>
  <c r="P14" i="4" a="1"/>
  <c r="P14" i="4" s="1"/>
  <c r="N14" i="4" a="1"/>
  <c r="N14" i="4" s="1"/>
  <c r="L14" i="4" a="1"/>
  <c r="L14" i="4" s="1"/>
  <c r="J14" i="4" a="1"/>
  <c r="J14" i="4" s="1"/>
  <c r="H14" i="4" a="1"/>
  <c r="H14" i="4" s="1"/>
  <c r="F14" i="4" a="1"/>
  <c r="F14" i="4" s="1"/>
  <c r="E14" i="4" a="1"/>
  <c r="E14" i="4" s="1"/>
  <c r="E16" i="4" a="1"/>
  <c r="E16" i="4" s="1"/>
  <c r="E18" i="4" a="1"/>
  <c r="E18" i="4" s="1"/>
  <c r="O18" i="4" a="1"/>
  <c r="O18" i="4" s="1"/>
  <c r="M18" i="4" a="1"/>
  <c r="M18" i="4" s="1"/>
  <c r="K18" i="4" a="1"/>
  <c r="K18" i="4" s="1"/>
  <c r="I18" i="4" a="1"/>
  <c r="I18" i="4" s="1"/>
  <c r="P17" i="4" a="1"/>
  <c r="P17" i="4" s="1"/>
  <c r="N17" i="4" a="1"/>
  <c r="N17" i="4" s="1"/>
  <c r="L17" i="4" a="1"/>
  <c r="L17" i="4" s="1"/>
  <c r="J17" i="4" a="1"/>
  <c r="J17" i="4" s="1"/>
  <c r="H17" i="4" a="1"/>
  <c r="H17" i="4" s="1"/>
  <c r="O16" i="4" a="1"/>
  <c r="O16" i="4" s="1"/>
  <c r="M16" i="4" a="1"/>
  <c r="M16" i="4" s="1"/>
  <c r="K16" i="4" a="1"/>
  <c r="K16" i="4" s="1"/>
  <c r="I16" i="4" a="1"/>
  <c r="I16" i="4" s="1"/>
  <c r="P15" i="4" a="1"/>
  <c r="P15" i="4" s="1"/>
  <c r="N15" i="4" a="1"/>
  <c r="N15" i="4" s="1"/>
  <c r="L15" i="4" a="1"/>
  <c r="L15" i="4" s="1"/>
  <c r="J15" i="4" a="1"/>
  <c r="J15" i="4" s="1"/>
  <c r="H15" i="4" a="1"/>
  <c r="H15" i="4" s="1"/>
  <c r="O14" i="4" a="1"/>
  <c r="O14" i="4" s="1"/>
  <c r="M14" i="4" a="1"/>
  <c r="M14" i="4" s="1"/>
  <c r="K14" i="4" a="1"/>
  <c r="K14" i="4" s="1"/>
  <c r="I14" i="4" a="1"/>
  <c r="I14" i="4" s="1"/>
  <c r="F18" i="5"/>
  <c r="G18" i="5" s="1"/>
  <c r="E41" i="5"/>
  <c r="D41" i="5"/>
  <c r="G19" i="5"/>
  <c r="C6" i="5"/>
  <c r="D6" i="5"/>
  <c r="F6" i="5"/>
  <c r="G6" i="5"/>
  <c r="G41" i="5" l="1"/>
  <c r="F41" i="5"/>
  <c r="D15" i="5"/>
  <c r="D43" i="5" s="1"/>
  <c r="D48" i="5" s="1"/>
  <c r="G15" i="5"/>
  <c r="E6" i="5"/>
  <c r="F15" i="5"/>
  <c r="F43" i="5" s="1"/>
  <c r="F48" i="5" s="1"/>
  <c r="C15" i="5"/>
  <c r="C43" i="5" s="1"/>
  <c r="C48" i="5" s="1"/>
  <c r="E19" i="4"/>
  <c r="E21" i="4" s="1"/>
  <c r="E23" i="4" s="1"/>
  <c r="G19" i="4"/>
  <c r="G21" i="4" s="1"/>
  <c r="G23" i="4" s="1"/>
  <c r="I19" i="4"/>
  <c r="I21" i="4" s="1"/>
  <c r="I23" i="4" s="1"/>
  <c r="K19" i="4"/>
  <c r="K21" i="4" s="1"/>
  <c r="K23" i="4" s="1"/>
  <c r="M19" i="4"/>
  <c r="M21" i="4" s="1"/>
  <c r="M23" i="4" s="1"/>
  <c r="O19" i="4"/>
  <c r="O21" i="4" s="1"/>
  <c r="O23" i="4" s="1"/>
  <c r="F19" i="4"/>
  <c r="F21" i="4" s="1"/>
  <c r="F23" i="4" s="1"/>
  <c r="H19" i="4"/>
  <c r="H21" i="4" s="1"/>
  <c r="H23" i="4" s="1"/>
  <c r="J19" i="4"/>
  <c r="J21" i="4" s="1"/>
  <c r="J23" i="4" s="1"/>
  <c r="L19" i="4"/>
  <c r="L21" i="4" s="1"/>
  <c r="L23" i="4" s="1"/>
  <c r="N19" i="4"/>
  <c r="N21" i="4" s="1"/>
  <c r="N23" i="4" s="1"/>
  <c r="P19" i="4"/>
  <c r="P21" i="4" s="1"/>
  <c r="P23" i="4" s="1"/>
  <c r="Q14" i="4"/>
  <c r="Q16" i="4"/>
  <c r="Q18" i="4"/>
  <c r="Q15" i="4"/>
  <c r="Q17" i="4"/>
  <c r="G43" i="5" l="1"/>
  <c r="G48" i="5" s="1"/>
  <c r="C13" i="5"/>
  <c r="F13" i="5"/>
  <c r="E15" i="5"/>
  <c r="E43" i="5" s="1"/>
  <c r="E48" i="5" s="1"/>
  <c r="G13" i="5"/>
  <c r="D13" i="5"/>
  <c r="Q19" i="4"/>
  <c r="Q21" i="4" s="1"/>
  <c r="Q23" i="4" s="1"/>
  <c r="E13" i="5" l="1"/>
  <c r="G6" i="3" l="1"/>
  <c r="G8" i="3"/>
  <c r="C10" i="3"/>
  <c r="G7" i="3"/>
  <c r="G9" i="3"/>
  <c r="G5" i="3"/>
  <c r="D10" i="3"/>
  <c r="G10" i="3" l="1"/>
  <c r="E10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<sst xmlns="http://schemas.openxmlformats.org/spreadsheetml/2006/main" count="232" uniqueCount="169">
  <si>
    <t>DESCRIPTION</t>
  </si>
  <si>
    <t>SPECS</t>
  </si>
  <si>
    <t>UNIT</t>
  </si>
  <si>
    <t>QTY(A)</t>
  </si>
  <si>
    <t>EXW PRICE AFTER NEGOTIATION(B)</t>
  </si>
  <si>
    <t>UNIT TRANSPORT AND OFFLOADING COST AT DESTINATION AFTER NEGOTIATION (B)</t>
  </si>
  <si>
    <t>UNIT COST (B+C)</t>
  </si>
  <si>
    <t>TOTAL COST AFTER PRICE NEGOTIATION [(B+C)XA]</t>
  </si>
  <si>
    <t>TABORA REGION</t>
  </si>
  <si>
    <t>Concrete Pole 10M,SC75</t>
  </si>
  <si>
    <t>S71-B</t>
  </si>
  <si>
    <t>EA</t>
  </si>
  <si>
    <t>Concrete Pole 12M, SC 75</t>
  </si>
  <si>
    <t>Concrete Pole 13M, SC 75</t>
  </si>
  <si>
    <t>Concrete Pole 15M, SC75</t>
  </si>
  <si>
    <t>Concrete Pole 17M (For 132kV)</t>
  </si>
  <si>
    <t>SHINYANGA REGION</t>
  </si>
  <si>
    <t>KIGOMA REGION</t>
  </si>
  <si>
    <t>KATAVI REGION</t>
  </si>
  <si>
    <t>TOTAL COST</t>
  </si>
  <si>
    <t>POLE LENGTH</t>
  </si>
  <si>
    <t>UNIT PER DAY</t>
  </si>
  <si>
    <t>UNIT PER MONTH</t>
  </si>
  <si>
    <t>UNIT PER YEAR</t>
  </si>
  <si>
    <t>UNIT PRICE</t>
  </si>
  <si>
    <t>TOTAL PRICE</t>
  </si>
  <si>
    <t>Unit Production per Year</t>
  </si>
  <si>
    <t>Total</t>
  </si>
  <si>
    <t>Assumption</t>
  </si>
  <si>
    <t>Working days per month</t>
  </si>
  <si>
    <t>Working months per year</t>
  </si>
  <si>
    <t>10m</t>
  </si>
  <si>
    <t>12m</t>
  </si>
  <si>
    <t>13m</t>
  </si>
  <si>
    <t>15m</t>
  </si>
  <si>
    <t>17m</t>
  </si>
  <si>
    <t>Sale Projection</t>
  </si>
  <si>
    <t>Year</t>
  </si>
  <si>
    <t>Annual Increase</t>
  </si>
  <si>
    <t>Working days per week</t>
  </si>
  <si>
    <t>Working weeks per year</t>
  </si>
  <si>
    <t>Working days per year</t>
  </si>
  <si>
    <t>Gross Profit</t>
  </si>
  <si>
    <t>Sales Budget</t>
  </si>
  <si>
    <t>10m Concrete Poles</t>
  </si>
  <si>
    <t>12m Concrete Poles</t>
  </si>
  <si>
    <t>15m Concrete Poles</t>
  </si>
  <si>
    <t>17m Concrete Poles</t>
  </si>
  <si>
    <t>Gross Sales</t>
  </si>
  <si>
    <t>Less:  Returns &amp; Allowances</t>
  </si>
  <si>
    <t>Net Sales</t>
  </si>
  <si>
    <t>Other Income</t>
  </si>
  <si>
    <t>Total Income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</si>
  <si>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</si>
  <si>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</si>
  <si>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</si>
  <si>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</si>
  <si>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</si>
  <si>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</si>
  <si>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</si>
  <si>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</si>
  <si>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</si>
  <si>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</si>
  <si>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</si>
  <si>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</si>
  <si>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TOTAL</t>
  </si>
  <si>
    <t>Year 1</t>
  </si>
  <si>
    <t>Year 2</t>
  </si>
  <si>
    <t>Year 3</t>
  </si>
  <si>
    <t>Year 4</t>
  </si>
  <si>
    <t>Year 5</t>
  </si>
  <si>
    <t>Turnover</t>
  </si>
  <si>
    <t>Cost of Sales</t>
  </si>
  <si>
    <t>Expenses</t>
  </si>
  <si>
    <t>Accounting Fees</t>
  </si>
  <si>
    <t>Advertising &amp; Marketing</t>
  </si>
  <si>
    <t>Bank Charges</t>
  </si>
  <si>
    <t>Cleaning Expenses</t>
  </si>
  <si>
    <t>Computer Expenses</t>
  </si>
  <si>
    <t>Consumables</t>
  </si>
  <si>
    <t>Electricity &amp; Water</t>
  </si>
  <si>
    <t xml:space="preserve">Entertainment </t>
  </si>
  <si>
    <t>Equipment Hire</t>
  </si>
  <si>
    <t>Insurance</t>
  </si>
  <si>
    <t>Legal Fees</t>
  </si>
  <si>
    <t>Motor Vehicle Expenses</t>
  </si>
  <si>
    <t>Postage</t>
  </si>
  <si>
    <t>Printing &amp; Stationery</t>
  </si>
  <si>
    <t>Professional Fees</t>
  </si>
  <si>
    <t>Rent</t>
  </si>
  <si>
    <t>Repairs &amp; Maintenance</t>
  </si>
  <si>
    <t>Salaries &amp; Wages</t>
  </si>
  <si>
    <t>Security</t>
  </si>
  <si>
    <t>Subscriptions</t>
  </si>
  <si>
    <t>Telephone &amp; Fax</t>
  </si>
  <si>
    <t>Training</t>
  </si>
  <si>
    <t>Uniforms</t>
  </si>
  <si>
    <t>Total Expenses</t>
  </si>
  <si>
    <t>Profit before Interest &amp; Tax</t>
  </si>
  <si>
    <t>Interest Expense</t>
  </si>
  <si>
    <t xml:space="preserve">Income Taxes </t>
  </si>
  <si>
    <t>Profit/Loss for the year</t>
  </si>
  <si>
    <t>INCOME STATEMENT</t>
  </si>
  <si>
    <t>Outstanding Loan Balance</t>
  </si>
  <si>
    <t>Annual Interest Rate</t>
  </si>
  <si>
    <t>Loan Period (Months)</t>
  </si>
  <si>
    <t>Calculation Date</t>
  </si>
  <si>
    <t>© www.excel-skills.com</t>
  </si>
  <si>
    <t>Month</t>
  </si>
  <si>
    <t>Repayment Number</t>
  </si>
  <si>
    <t>Opening Balance</t>
  </si>
  <si>
    <t>Loan Repayment</t>
  </si>
  <si>
    <t>Interest Charged</t>
  </si>
  <si>
    <t>Capital 
Repaid</t>
  </si>
  <si>
    <t>Closing Balance</t>
  </si>
  <si>
    <t>% 
Outstanding</t>
  </si>
  <si>
    <t>Loan Amortization Schedule</t>
  </si>
  <si>
    <t>START- UP FUNDING AND EXPENDITURE</t>
  </si>
  <si>
    <t>TCPM CO LTDS</t>
  </si>
  <si>
    <t>Start-up Cash</t>
  </si>
  <si>
    <t xml:space="preserve">  Equity Investments</t>
  </si>
  <si>
    <t xml:space="preserve"> (Parent company)</t>
  </si>
  <si>
    <t xml:space="preserve"> - common stock (C or S Corp)</t>
  </si>
  <si>
    <t xml:space="preserve"> - preferred stock (C Corp)</t>
  </si>
  <si>
    <t xml:space="preserve">  Loan Proceeds</t>
  </si>
  <si>
    <t xml:space="preserve">  Real-Estate Loans</t>
  </si>
  <si>
    <t>Total Start-up Cash</t>
  </si>
  <si>
    <t>Start-up Expenditures</t>
  </si>
  <si>
    <t>Security Deposits</t>
  </si>
  <si>
    <t xml:space="preserve">  Rent (last month's)</t>
  </si>
  <si>
    <t xml:space="preserve">  Telephone Deposit</t>
  </si>
  <si>
    <t xml:space="preserve">  Utilities Deposit</t>
  </si>
  <si>
    <t>Rent Security Deposits</t>
  </si>
  <si>
    <t>Total Security Deposits</t>
  </si>
  <si>
    <t>Start-up Expenses</t>
  </si>
  <si>
    <t>Marketing</t>
  </si>
  <si>
    <t xml:space="preserve">      Advertising</t>
  </si>
  <si>
    <t xml:space="preserve">      Conferences &amp; Trade Shows</t>
  </si>
  <si>
    <t xml:space="preserve">      Promotion Materials</t>
  </si>
  <si>
    <t xml:space="preserve">      Publc Relations</t>
  </si>
  <si>
    <t xml:space="preserve">      Research</t>
  </si>
  <si>
    <t xml:space="preserve">  Supervision Fee</t>
  </si>
  <si>
    <t xml:space="preserve">  Office Supplies</t>
  </si>
  <si>
    <t xml:space="preserve">  Payroll Expenses (training/setup)</t>
  </si>
  <si>
    <t xml:space="preserve">     Salaries &amp; Wages</t>
  </si>
  <si>
    <t xml:space="preserve">     Payroll Taxes</t>
  </si>
  <si>
    <t xml:space="preserve">     Benefits</t>
  </si>
  <si>
    <t xml:space="preserve">  Research &amp; Development</t>
  </si>
  <si>
    <t xml:space="preserve">  Shipping and Deliveries</t>
  </si>
  <si>
    <t xml:space="preserve">  Sales Tax Permit</t>
  </si>
  <si>
    <t xml:space="preserve">  Other Start-up Expenses</t>
  </si>
  <si>
    <t>Total Start-up Expenses</t>
  </si>
  <si>
    <t>Other Costs</t>
  </si>
  <si>
    <t xml:space="preserve">  Opening Inventory</t>
  </si>
  <si>
    <t>Capital Expenditures</t>
  </si>
  <si>
    <t xml:space="preserve">  Computer Equipment</t>
  </si>
  <si>
    <t xml:space="preserve">  Equipment/Machinery</t>
  </si>
  <si>
    <t xml:space="preserve">  Furniture &amp; Fixtures</t>
  </si>
  <si>
    <t xml:space="preserve">  Vehicles</t>
  </si>
  <si>
    <t xml:space="preserve">  Leasehold Improvements</t>
  </si>
  <si>
    <t xml:space="preserve">  Laboratory Equipments</t>
  </si>
  <si>
    <t xml:space="preserve">  Buildings</t>
  </si>
  <si>
    <t xml:space="preserve">  Land</t>
  </si>
  <si>
    <t>Total Start-up Capital Expenditures</t>
  </si>
  <si>
    <t>Total Start-up Expenditures</t>
  </si>
  <si>
    <t>Equity Contribution</t>
  </si>
  <si>
    <t>Loan Contribution</t>
  </si>
  <si>
    <t>Total Contribution</t>
  </si>
  <si>
    <t>13m Concrete Poles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</si>
</sst>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5" formatCode="_-* #,##0_-;\-* #,##0_-;_-* &quot;-&quot;??_-;_-@_-"/>
    <numFmt numFmtId="166" formatCode="0.0%"/>
    <numFmt numFmtId="169" formatCode="_(* #,##0_);_(* \(#,##0\);_(* &quot;-&quot;??_);_(@_)"/>
    <numFmt numFmtId="171" formatCode="mmm\-yyyy"/>
    <numFmt numFmtId="172" formatCode="[$]d\ mmm\ yyyy;@" x16r2:formatCode16="[$-en-TZ,1]d\ mmm\ yyyy;@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entury Gothic"/>
      <family val="2"/>
    </font>
    <font>
      <sz val="11"/>
      <color theme="1"/>
      <name val="Century Gothic"/>
      <family val="2"/>
    </font>
    <font>
      <sz val="8"/>
      <name val="Calibri"/>
      <family val="2"/>
      <scheme val="minor"/>
    </font>
    <font>
      <sz val="10"/>
      <name val="Arial"/>
      <family val="2"/>
    </font>
    <font>
      <sz val="11"/>
      <name val="Century Gothic"/>
      <family val="2"/>
    </font>
    <font>
      <b/>
      <sz val="11"/>
      <name val="Century Gothic"/>
      <family val="2"/>
    </font>
    <font>
      <i/>
      <sz val="11"/>
      <color indexed="8"/>
      <name val="Century Gothic"/>
      <family val="2"/>
    </font>
    <font>
      <b/>
      <sz val="11"/>
      <color indexed="8"/>
      <name val="Century Gothic"/>
      <family val="2"/>
    </font>
    <font>
      <i/>
      <sz val="11"/>
      <color theme="0"/>
      <name val="Century Gothic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1"/>
      <color theme="1"/>
      <name val="Arial"/>
      <family val="2"/>
    </font>
    <font>
      <b/>
      <sz val="12"/>
      <name val="Arial"/>
      <family val="2"/>
    </font>
    <font>
      <b/>
      <sz val="12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99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>
      <alignment wrapText="1"/>
    </xf>
    <xf numFmtId="0" fontId="5" fillId="0" borderId="0"/>
  </cellStyleXfs>
  <cellXfs count="110">
    <xf numFmtId="0" fontId="0" fillId="0" borderId="0" xfId="0"/>
    <xf numFmtId="43" fontId="0" fillId="0" borderId="0" xfId="1" applyFont="1"/>
    <xf numFmtId="0" fontId="2" fillId="0" borderId="0" xfId="0" applyFont="1"/>
    <xf numFmtId="0" fontId="3" fillId="0" borderId="0" xfId="0" applyFont="1"/>
    <xf numFmtId="0" fontId="2" fillId="0" borderId="2" xfId="0" applyFont="1" applyBorder="1"/>
    <xf numFmtId="0" fontId="2" fillId="0" borderId="3" xfId="0" applyFont="1" applyBorder="1"/>
    <xf numFmtId="0" fontId="2" fillId="0" borderId="3" xfId="0" applyFont="1" applyBorder="1" applyAlignment="1">
      <alignment horizontal="center" wrapText="1"/>
    </xf>
    <xf numFmtId="0" fontId="2" fillId="0" borderId="3" xfId="0" applyFont="1" applyBorder="1" applyAlignment="1">
      <alignment wrapText="1"/>
    </xf>
    <xf numFmtId="0" fontId="2" fillId="0" borderId="4" xfId="0" applyFont="1" applyBorder="1" applyAlignment="1">
      <alignment wrapText="1"/>
    </xf>
    <xf numFmtId="0" fontId="3" fillId="0" borderId="5" xfId="0" applyFont="1" applyBorder="1"/>
    <xf numFmtId="0" fontId="3" fillId="0" borderId="0" xfId="0" applyFont="1" applyBorder="1"/>
    <xf numFmtId="0" fontId="3" fillId="0" borderId="6" xfId="0" applyFont="1" applyBorder="1"/>
    <xf numFmtId="43" fontId="3" fillId="0" borderId="0" xfId="1" applyFont="1" applyBorder="1"/>
    <xf numFmtId="43" fontId="3" fillId="0" borderId="6" xfId="1" applyFont="1" applyBorder="1"/>
    <xf numFmtId="0" fontId="3" fillId="0" borderId="7" xfId="0" applyFont="1" applyBorder="1"/>
    <xf numFmtId="0" fontId="3" fillId="0" borderId="8" xfId="0" applyFont="1" applyBorder="1"/>
    <xf numFmtId="0" fontId="2" fillId="0" borderId="5" xfId="0" applyFont="1" applyBorder="1"/>
    <xf numFmtId="0" fontId="2" fillId="0" borderId="7" xfId="0" applyFont="1" applyBorder="1"/>
    <xf numFmtId="0" fontId="3" fillId="0" borderId="2" xfId="0" applyFont="1" applyBorder="1"/>
    <xf numFmtId="0" fontId="3" fillId="0" borderId="3" xfId="0" applyFont="1" applyBorder="1"/>
    <xf numFmtId="0" fontId="3" fillId="0" borderId="9" xfId="0" applyFont="1" applyBorder="1"/>
    <xf numFmtId="0" fontId="2" fillId="0" borderId="2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0" xfId="0" applyFont="1" applyBorder="1"/>
    <xf numFmtId="43" fontId="2" fillId="0" borderId="11" xfId="1" applyFont="1" applyBorder="1"/>
    <xf numFmtId="43" fontId="2" fillId="0" borderId="12" xfId="1" applyFont="1" applyBorder="1"/>
    <xf numFmtId="165" fontId="2" fillId="0" borderId="11" xfId="1" applyNumberFormat="1" applyFont="1" applyBorder="1"/>
    <xf numFmtId="0" fontId="3" fillId="0" borderId="11" xfId="0" applyFont="1" applyBorder="1"/>
    <xf numFmtId="43" fontId="3" fillId="0" borderId="11" xfId="1" applyFont="1" applyBorder="1"/>
    <xf numFmtId="0" fontId="3" fillId="0" borderId="15" xfId="0" applyFont="1" applyBorder="1"/>
    <xf numFmtId="0" fontId="3" fillId="0" borderId="10" xfId="0" applyFont="1" applyBorder="1"/>
    <xf numFmtId="0" fontId="3" fillId="0" borderId="12" xfId="0" applyFont="1" applyBorder="1"/>
    <xf numFmtId="9" fontId="3" fillId="0" borderId="0" xfId="0" applyNumberFormat="1" applyFont="1" applyBorder="1" applyAlignment="1">
      <alignment horizontal="center"/>
    </xf>
    <xf numFmtId="9" fontId="3" fillId="0" borderId="6" xfId="0" applyNumberFormat="1" applyFont="1" applyBorder="1" applyAlignment="1">
      <alignment horizontal="center"/>
    </xf>
    <xf numFmtId="9" fontId="3" fillId="0" borderId="8" xfId="0" applyNumberFormat="1" applyFont="1" applyBorder="1" applyAlignment="1">
      <alignment horizontal="center"/>
    </xf>
    <xf numFmtId="9" fontId="3" fillId="0" borderId="9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43" fontId="3" fillId="0" borderId="0" xfId="0" applyNumberFormat="1" applyFont="1" applyBorder="1"/>
    <xf numFmtId="43" fontId="3" fillId="0" borderId="15" xfId="0" applyNumberFormat="1" applyFont="1" applyBorder="1"/>
    <xf numFmtId="43" fontId="2" fillId="0" borderId="15" xfId="0" applyNumberFormat="1" applyFont="1" applyBorder="1"/>
    <xf numFmtId="0" fontId="2" fillId="0" borderId="0" xfId="0" applyFont="1" applyBorder="1"/>
    <xf numFmtId="0" fontId="2" fillId="0" borderId="6" xfId="0" applyFont="1" applyBorder="1"/>
    <xf numFmtId="43" fontId="2" fillId="0" borderId="0" xfId="0" applyNumberFormat="1" applyFont="1" applyBorder="1"/>
    <xf numFmtId="43" fontId="2" fillId="0" borderId="15" xfId="1" applyFont="1" applyBorder="1"/>
    <xf numFmtId="43" fontId="2" fillId="0" borderId="8" xfId="0" applyNumberFormat="1" applyFont="1" applyBorder="1"/>
    <xf numFmtId="43" fontId="2" fillId="0" borderId="14" xfId="1" applyFont="1" applyBorder="1"/>
    <xf numFmtId="0" fontId="6" fillId="2" borderId="17" xfId="0" applyFont="1" applyFill="1" applyBorder="1" applyAlignment="1" applyProtection="1">
      <alignment vertical="center" wrapText="1"/>
      <protection hidden="1"/>
    </xf>
    <xf numFmtId="169" fontId="7" fillId="2" borderId="17" xfId="1" applyNumberFormat="1" applyFont="1" applyFill="1" applyBorder="1" applyAlignment="1" applyProtection="1">
      <alignment horizontal="center" vertical="center" wrapText="1"/>
      <protection hidden="1"/>
    </xf>
    <xf numFmtId="0" fontId="7" fillId="0" borderId="0" xfId="0" applyFont="1" applyProtection="1">
      <protection hidden="1"/>
    </xf>
    <xf numFmtId="169" fontId="7" fillId="0" borderId="18" xfId="1" applyNumberFormat="1" applyFont="1" applyFill="1" applyBorder="1" applyProtection="1">
      <protection hidden="1"/>
    </xf>
    <xf numFmtId="0" fontId="6" fillId="0" borderId="0" xfId="0" applyFont="1" applyProtection="1">
      <protection hidden="1"/>
    </xf>
    <xf numFmtId="169" fontId="6" fillId="0" borderId="19" xfId="1" applyNumberFormat="1" applyFont="1" applyBorder="1" applyProtection="1">
      <protection hidden="1"/>
    </xf>
    <xf numFmtId="166" fontId="6" fillId="0" borderId="19" xfId="2" applyNumberFormat="1" applyFont="1" applyBorder="1" applyProtection="1">
      <protection hidden="1"/>
    </xf>
    <xf numFmtId="169" fontId="7" fillId="0" borderId="19" xfId="1" applyNumberFormat="1" applyFont="1" applyBorder="1" applyProtection="1">
      <protection hidden="1"/>
    </xf>
    <xf numFmtId="169" fontId="7" fillId="0" borderId="20" xfId="1" applyNumberFormat="1" applyFont="1" applyBorder="1" applyProtection="1">
      <protection hidden="1"/>
    </xf>
    <xf numFmtId="169" fontId="2" fillId="0" borderId="0" xfId="0" applyNumberFormat="1" applyFont="1"/>
    <xf numFmtId="169" fontId="6" fillId="0" borderId="19" xfId="1" applyNumberFormat="1" applyFont="1" applyFill="1" applyBorder="1" applyProtection="1">
      <protection hidden="1"/>
    </xf>
    <xf numFmtId="0" fontId="9" fillId="0" borderId="0" xfId="3" applyFont="1" applyAlignment="1" applyProtection="1">
      <protection hidden="1"/>
    </xf>
    <xf numFmtId="0" fontId="6" fillId="0" borderId="0" xfId="4" applyFont="1" applyProtection="1">
      <protection hidden="1"/>
    </xf>
    <xf numFmtId="43" fontId="6" fillId="0" borderId="0" xfId="1" applyFont="1" applyProtection="1">
      <protection hidden="1"/>
    </xf>
    <xf numFmtId="0" fontId="8" fillId="0" borderId="0" xfId="0" applyFont="1" applyAlignment="1" applyProtection="1">
      <alignment horizontal="right"/>
      <protection hidden="1"/>
    </xf>
    <xf numFmtId="171" fontId="6" fillId="0" borderId="0" xfId="4" applyNumberFormat="1" applyFont="1" applyProtection="1">
      <protection hidden="1"/>
    </xf>
    <xf numFmtId="43" fontId="6" fillId="0" borderId="0" xfId="1" applyFont="1" applyFill="1" applyBorder="1" applyAlignment="1" applyProtection="1">
      <alignment horizontal="left"/>
      <protection hidden="1"/>
    </xf>
    <xf numFmtId="166" fontId="6" fillId="0" borderId="0" xfId="2" applyNumberFormat="1" applyFont="1" applyProtection="1">
      <protection hidden="1"/>
    </xf>
    <xf numFmtId="43" fontId="6" fillId="0" borderId="0" xfId="1" applyFont="1" applyFill="1" applyBorder="1" applyProtection="1">
      <protection hidden="1"/>
    </xf>
    <xf numFmtId="166" fontId="6" fillId="0" borderId="0" xfId="2" applyNumberFormat="1" applyFont="1" applyFill="1" applyBorder="1" applyProtection="1">
      <protection hidden="1"/>
    </xf>
    <xf numFmtId="0" fontId="10" fillId="0" borderId="0" xfId="0" applyFont="1" applyAlignment="1" applyProtection="1">
      <alignment horizontal="left"/>
      <protection hidden="1"/>
    </xf>
    <xf numFmtId="0" fontId="6" fillId="0" borderId="0" xfId="4" applyFont="1" applyAlignment="1" applyProtection="1">
      <alignment horizontal="left"/>
      <protection hidden="1"/>
    </xf>
    <xf numFmtId="0" fontId="7" fillId="2" borderId="17" xfId="0" applyFont="1" applyFill="1" applyBorder="1" applyAlignment="1" applyProtection="1">
      <alignment horizontal="center" wrapText="1"/>
      <protection hidden="1"/>
    </xf>
    <xf numFmtId="171" fontId="6" fillId="0" borderId="0" xfId="4" applyNumberFormat="1" applyFont="1" applyAlignment="1" applyProtection="1">
      <alignment horizontal="center"/>
      <protection hidden="1"/>
    </xf>
    <xf numFmtId="0" fontId="6" fillId="0" borderId="0" xfId="4" applyFont="1" applyAlignment="1" applyProtection="1">
      <alignment horizontal="center"/>
      <protection hidden="1"/>
    </xf>
    <xf numFmtId="171" fontId="6" fillId="0" borderId="0" xfId="3" applyNumberFormat="1" applyFont="1" applyAlignment="1" applyProtection="1">
      <alignment horizontal="center"/>
      <protection hidden="1"/>
    </xf>
    <xf numFmtId="171" fontId="7" fillId="0" borderId="0" xfId="4" applyNumberFormat="1" applyFont="1" applyProtection="1">
      <protection hidden="1"/>
    </xf>
    <xf numFmtId="0" fontId="7" fillId="0" borderId="0" xfId="4" applyFont="1" applyProtection="1">
      <protection hidden="1"/>
    </xf>
    <xf numFmtId="43" fontId="7" fillId="0" borderId="0" xfId="1" applyFont="1" applyProtection="1">
      <protection hidden="1"/>
    </xf>
    <xf numFmtId="43" fontId="7" fillId="0" borderId="22" xfId="1" applyFont="1" applyBorder="1" applyProtection="1">
      <protection hidden="1"/>
    </xf>
    <xf numFmtId="166" fontId="7" fillId="0" borderId="0" xfId="2" applyNumberFormat="1" applyFont="1" applyProtection="1">
      <protection hidden="1"/>
    </xf>
    <xf numFmtId="10" fontId="6" fillId="3" borderId="21" xfId="2" applyNumberFormat="1" applyFont="1" applyFill="1" applyBorder="1" applyAlignment="1" applyProtection="1">
      <alignment horizontal="right"/>
      <protection hidden="1"/>
    </xf>
    <xf numFmtId="0" fontId="7" fillId="2" borderId="17" xfId="0" applyFont="1" applyFill="1" applyBorder="1" applyAlignment="1" applyProtection="1">
      <alignment horizontal="center"/>
      <protection hidden="1"/>
    </xf>
    <xf numFmtId="0" fontId="11" fillId="0" borderId="0" xfId="0" applyFont="1"/>
    <xf numFmtId="0" fontId="0" fillId="4" borderId="0" xfId="0" applyFill="1" applyAlignment="1">
      <alignment horizontal="center"/>
    </xf>
    <xf numFmtId="0" fontId="12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43" fontId="15" fillId="5" borderId="17" xfId="1" applyFont="1" applyFill="1" applyBorder="1"/>
    <xf numFmtId="43" fontId="11" fillId="0" borderId="0" xfId="1" applyFont="1"/>
    <xf numFmtId="43" fontId="11" fillId="5" borderId="23" xfId="1" applyFont="1" applyFill="1" applyBorder="1"/>
    <xf numFmtId="43" fontId="11" fillId="5" borderId="16" xfId="1" applyFont="1" applyFill="1" applyBorder="1"/>
    <xf numFmtId="43" fontId="6" fillId="5" borderId="21" xfId="1" applyFont="1" applyFill="1" applyBorder="1" applyAlignment="1" applyProtection="1">
      <alignment horizontal="center" wrapText="1"/>
      <protection hidden="1"/>
    </xf>
    <xf numFmtId="0" fontId="15" fillId="0" borderId="0" xfId="0" applyFont="1"/>
    <xf numFmtId="165" fontId="6" fillId="3" borderId="21" xfId="1" applyNumberFormat="1" applyFont="1" applyFill="1" applyBorder="1" applyAlignment="1" applyProtection="1">
      <alignment horizontal="center" wrapText="1"/>
      <protection hidden="1"/>
    </xf>
    <xf numFmtId="172" fontId="6" fillId="3" borderId="21" xfId="0" applyNumberFormat="1" applyFont="1" applyFill="1" applyBorder="1" applyAlignment="1" applyProtection="1">
      <alignment horizontal="right" wrapText="1"/>
      <protection hidden="1"/>
    </xf>
    <xf numFmtId="0" fontId="3" fillId="0" borderId="0" xfId="0" applyFont="1" applyBorder="1" applyAlignment="1">
      <alignment horizontal="center"/>
    </xf>
    <xf numFmtId="165" fontId="3" fillId="0" borderId="0" xfId="1" applyNumberFormat="1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2" fillId="6" borderId="11" xfId="0" applyFont="1" applyFill="1" applyBorder="1" applyAlignment="1">
      <alignment horizontal="center"/>
    </xf>
    <xf numFmtId="43" fontId="11" fillId="6" borderId="23" xfId="1" applyFont="1" applyFill="1" applyBorder="1"/>
    <xf numFmtId="43" fontId="11" fillId="6" borderId="16" xfId="1" applyFont="1" applyFill="1" applyBorder="1"/>
    <xf numFmtId="43" fontId="11" fillId="6" borderId="17" xfId="1" applyFont="1" applyFill="1" applyBorder="1"/>
    <xf numFmtId="9" fontId="11" fillId="6" borderId="23" xfId="0" applyNumberFormat="1" applyFont="1" applyFill="1" applyBorder="1"/>
    <xf numFmtId="9" fontId="11" fillId="6" borderId="16" xfId="0" applyNumberFormat="1" applyFont="1" applyFill="1" applyBorder="1"/>
    <xf numFmtId="9" fontId="11" fillId="6" borderId="24" xfId="0" applyNumberFormat="1" applyFont="1" applyFill="1" applyBorder="1"/>
  </cellXfs>
  <cellStyles count="5">
    <cellStyle name="Comma" xfId="1" builtinId="3"/>
    <cellStyle name="Normal" xfId="0" builtinId="0"/>
    <cellStyle name="Normal_Amortisation" xfId="4" xr:uid="{D68AFD1C-4610-4FCA-BA83-04DD0FC38314}"/>
    <cellStyle name="Normal_loan_amortization" xfId="3" xr:uid="{2369EDA6-72FE-40AB-841E-5BEA5DC69ED4}"/>
    <cellStyle name="Percent" xfId="2" builtinId="5"/>
  </cellStyles>
  <dxfs count="1"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LEREMUST\Desktop\LOCAL%20DISK%20D\Poisent\business_valuation.xlsx" TargetMode="External"/><Relationship Id="rId1" Type="http://schemas.openxmlformats.org/officeDocument/2006/relationships/externalLinkPath" Target="business_valuat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fo"/>
      <sheetName val="Trial"/>
      <sheetName val="Instructions"/>
      <sheetName val="Assumptions"/>
      <sheetName val="CashFlow"/>
      <sheetName val="Valuation"/>
    </sheetNames>
    <sheetDataSet>
      <sheetData sheetId="0" refreshError="1"/>
      <sheetData sheetId="1" refreshError="1"/>
      <sheetData sheetId="2" refreshError="1"/>
      <sheetData sheetId="3">
        <row r="13">
          <cell r="B13">
            <v>23</v>
          </cell>
        </row>
      </sheetData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H64"/>
  <sheetViews>
    <sheetView topLeftCell="A49" workbookViewId="0">
      <selection activeCell="K55" sqref="K55"/>
    </sheetView>
  </sheetViews>
  <sheetFormatPr defaultRowHeight="15" x14ac:dyDescent="0.25"/>
  <cols>
    <col min="8" max="8" width="22.140625" style="1" bestFit="1" customWidth="1"/>
  </cols>
  <sheetData>
    <row r="3" spans="2:8" ht="15.75" x14ac:dyDescent="0.25">
      <c r="B3" s="95" t="s">
        <v>117</v>
      </c>
      <c r="C3" s="84"/>
      <c r="D3" s="84"/>
      <c r="E3" s="84"/>
    </row>
    <row r="4" spans="2:8" ht="15.75" x14ac:dyDescent="0.25">
      <c r="B4" s="84"/>
      <c r="C4" s="84"/>
      <c r="D4" s="84"/>
      <c r="E4" s="84"/>
    </row>
    <row r="5" spans="2:8" ht="15.75" x14ac:dyDescent="0.25">
      <c r="B5" s="95" t="s">
        <v>118</v>
      </c>
    </row>
    <row r="7" spans="2:8" x14ac:dyDescent="0.25">
      <c r="B7" s="85"/>
      <c r="C7" s="85"/>
      <c r="D7" s="85"/>
      <c r="E7" s="85"/>
      <c r="F7" s="85"/>
      <c r="G7" s="85"/>
      <c r="H7" s="85"/>
    </row>
    <row r="9" spans="2:8" ht="15.75" x14ac:dyDescent="0.25">
      <c r="B9" s="84" t="s">
        <v>119</v>
      </c>
    </row>
    <row r="11" spans="2:8" ht="15.75" x14ac:dyDescent="0.25">
      <c r="B11" s="86" t="s">
        <v>120</v>
      </c>
      <c r="C11" s="86"/>
      <c r="D11" s="87" t="s">
        <v>121</v>
      </c>
      <c r="E11" s="88"/>
      <c r="F11" s="88"/>
      <c r="G11" s="88"/>
      <c r="H11" s="104">
        <v>0</v>
      </c>
    </row>
    <row r="12" spans="2:8" ht="15.75" x14ac:dyDescent="0.25">
      <c r="B12" s="86" t="s">
        <v>120</v>
      </c>
      <c r="C12" s="86"/>
      <c r="D12" s="87" t="s">
        <v>122</v>
      </c>
      <c r="E12" s="88"/>
      <c r="F12" s="88"/>
      <c r="G12" s="88"/>
      <c r="H12" s="105">
        <v>0</v>
      </c>
    </row>
    <row r="13" spans="2:8" ht="15.75" x14ac:dyDescent="0.25">
      <c r="B13" s="86" t="s">
        <v>120</v>
      </c>
      <c r="C13" s="86"/>
      <c r="D13" s="87" t="s">
        <v>123</v>
      </c>
      <c r="E13" s="88"/>
      <c r="F13" s="88"/>
      <c r="G13" s="88"/>
      <c r="H13" s="105">
        <v>0</v>
      </c>
    </row>
    <row r="14" spans="2:8" ht="15.75" x14ac:dyDescent="0.25">
      <c r="B14" s="87" t="s">
        <v>124</v>
      </c>
      <c r="C14" s="84"/>
      <c r="H14" s="105">
        <v>0</v>
      </c>
    </row>
    <row r="15" spans="2:8" ht="15.75" x14ac:dyDescent="0.25">
      <c r="B15" s="87" t="s">
        <v>125</v>
      </c>
      <c r="C15" s="84"/>
      <c r="H15" s="105">
        <v>0</v>
      </c>
    </row>
    <row r="16" spans="2:8" ht="15.75" x14ac:dyDescent="0.25">
      <c r="B16" s="89" t="s">
        <v>126</v>
      </c>
      <c r="H16" s="90">
        <f>SUM(H11:H15)</f>
        <v>0</v>
      </c>
    </row>
    <row r="17" spans="2:8" ht="15.75" x14ac:dyDescent="0.25">
      <c r="H17" s="91"/>
    </row>
    <row r="18" spans="2:8" ht="15.75" x14ac:dyDescent="0.25">
      <c r="B18" s="89" t="s">
        <v>127</v>
      </c>
      <c r="C18" s="88"/>
      <c r="D18" s="88"/>
      <c r="H18" s="91"/>
    </row>
    <row r="19" spans="2:8" ht="15.75" x14ac:dyDescent="0.25">
      <c r="B19" s="89" t="s">
        <v>128</v>
      </c>
      <c r="C19" s="88"/>
      <c r="D19" s="88"/>
      <c r="H19" s="91"/>
    </row>
    <row r="20" spans="2:8" ht="15.75" x14ac:dyDescent="0.25">
      <c r="B20" s="87" t="s">
        <v>129</v>
      </c>
      <c r="C20" s="88"/>
      <c r="D20" s="88"/>
      <c r="H20" s="104">
        <v>0</v>
      </c>
    </row>
    <row r="21" spans="2:8" ht="15.75" x14ac:dyDescent="0.25">
      <c r="B21" s="87" t="s">
        <v>130</v>
      </c>
      <c r="C21" s="88"/>
      <c r="D21" s="88"/>
      <c r="H21" s="105">
        <v>0</v>
      </c>
    </row>
    <row r="22" spans="2:8" ht="15.75" x14ac:dyDescent="0.25">
      <c r="B22" s="87" t="s">
        <v>131</v>
      </c>
      <c r="C22" s="88"/>
      <c r="D22" s="88"/>
      <c r="H22" s="105">
        <v>0</v>
      </c>
    </row>
    <row r="23" spans="2:8" ht="15.75" x14ac:dyDescent="0.25">
      <c r="B23" s="87" t="s">
        <v>132</v>
      </c>
      <c r="C23" s="88"/>
      <c r="D23" s="88"/>
      <c r="H23" s="105">
        <v>0</v>
      </c>
    </row>
    <row r="24" spans="2:8" ht="15.75" x14ac:dyDescent="0.25">
      <c r="B24" s="89" t="s">
        <v>133</v>
      </c>
      <c r="C24" s="88"/>
      <c r="D24" s="88"/>
      <c r="H24" s="90">
        <f>SUM(H20:H23)</f>
        <v>0</v>
      </c>
    </row>
    <row r="25" spans="2:8" ht="15.75" x14ac:dyDescent="0.25">
      <c r="H25" s="91"/>
    </row>
    <row r="26" spans="2:8" ht="15.75" x14ac:dyDescent="0.25">
      <c r="B26" s="89" t="s">
        <v>134</v>
      </c>
      <c r="C26" s="88"/>
      <c r="D26" s="88"/>
      <c r="E26" s="88"/>
      <c r="H26" s="91"/>
    </row>
    <row r="27" spans="2:8" ht="15.75" x14ac:dyDescent="0.25">
      <c r="B27" s="87" t="s">
        <v>83</v>
      </c>
      <c r="C27" s="88"/>
      <c r="D27" s="88"/>
      <c r="E27" s="88"/>
      <c r="H27" s="104">
        <v>0</v>
      </c>
    </row>
    <row r="28" spans="2:8" ht="15.75" x14ac:dyDescent="0.25">
      <c r="B28" s="87" t="s">
        <v>135</v>
      </c>
      <c r="C28" s="88"/>
      <c r="D28" s="88"/>
      <c r="E28" s="88"/>
      <c r="H28" s="105">
        <v>0</v>
      </c>
    </row>
    <row r="29" spans="2:8" ht="15.75" x14ac:dyDescent="0.25">
      <c r="B29" s="87" t="s">
        <v>136</v>
      </c>
      <c r="C29" s="88"/>
      <c r="D29" s="88"/>
      <c r="E29" s="88"/>
      <c r="H29" s="105">
        <v>0</v>
      </c>
    </row>
    <row r="30" spans="2:8" ht="15.75" x14ac:dyDescent="0.25">
      <c r="B30" s="87" t="s">
        <v>137</v>
      </c>
      <c r="C30" s="88"/>
      <c r="D30" s="88"/>
      <c r="E30" s="88"/>
      <c r="H30" s="105">
        <v>0</v>
      </c>
    </row>
    <row r="31" spans="2:8" ht="15.75" x14ac:dyDescent="0.25">
      <c r="B31" s="87" t="s">
        <v>138</v>
      </c>
      <c r="C31" s="88"/>
      <c r="D31" s="88"/>
      <c r="E31" s="88"/>
      <c r="H31" s="105">
        <v>0</v>
      </c>
    </row>
    <row r="32" spans="2:8" ht="15.75" x14ac:dyDescent="0.25">
      <c r="B32" s="87" t="s">
        <v>139</v>
      </c>
      <c r="C32" s="88"/>
      <c r="D32" s="88"/>
      <c r="E32" s="88"/>
      <c r="H32" s="105">
        <v>0</v>
      </c>
    </row>
    <row r="33" spans="2:8" ht="15.75" x14ac:dyDescent="0.25">
      <c r="B33" s="87" t="s">
        <v>140</v>
      </c>
      <c r="C33" s="88"/>
      <c r="D33" s="88"/>
      <c r="E33" s="88"/>
      <c r="H33" s="105">
        <v>0</v>
      </c>
    </row>
    <row r="34" spans="2:8" ht="15.75" x14ac:dyDescent="0.25">
      <c r="B34" s="87" t="s">
        <v>141</v>
      </c>
      <c r="C34" s="88"/>
      <c r="D34" s="88"/>
      <c r="E34" s="88"/>
      <c r="H34" s="105">
        <v>0</v>
      </c>
    </row>
    <row r="35" spans="2:8" ht="15.75" x14ac:dyDescent="0.25">
      <c r="B35" s="87" t="s">
        <v>142</v>
      </c>
      <c r="C35" s="88"/>
      <c r="D35" s="88"/>
      <c r="E35" s="88"/>
      <c r="H35" s="105">
        <v>0</v>
      </c>
    </row>
    <row r="36" spans="2:8" ht="15.75" x14ac:dyDescent="0.25">
      <c r="B36" s="87" t="s">
        <v>143</v>
      </c>
      <c r="C36" s="88"/>
      <c r="D36" s="88"/>
      <c r="E36" s="88"/>
      <c r="H36" s="105">
        <v>0</v>
      </c>
    </row>
    <row r="37" spans="2:8" ht="15.75" x14ac:dyDescent="0.25">
      <c r="B37" s="87" t="s">
        <v>144</v>
      </c>
      <c r="C37" s="88"/>
      <c r="D37" s="88"/>
      <c r="E37" s="88"/>
      <c r="H37" s="105">
        <v>0</v>
      </c>
    </row>
    <row r="38" spans="2:8" ht="15.75" x14ac:dyDescent="0.25">
      <c r="B38" s="87" t="s">
        <v>145</v>
      </c>
      <c r="C38" s="88"/>
      <c r="D38" s="88"/>
      <c r="E38" s="88"/>
      <c r="H38" s="105">
        <v>0</v>
      </c>
    </row>
    <row r="39" spans="2:8" ht="15.75" x14ac:dyDescent="0.25">
      <c r="B39" s="87" t="s">
        <v>146</v>
      </c>
      <c r="C39" s="88"/>
      <c r="D39" s="88"/>
      <c r="E39" s="88"/>
      <c r="H39" s="105">
        <v>0</v>
      </c>
    </row>
    <row r="40" spans="2:8" ht="15.75" x14ac:dyDescent="0.25">
      <c r="B40" s="87" t="s">
        <v>147</v>
      </c>
      <c r="C40" s="88"/>
      <c r="D40" s="88"/>
      <c r="E40" s="88"/>
      <c r="H40" s="105">
        <v>0</v>
      </c>
    </row>
    <row r="41" spans="2:8" ht="15.75" x14ac:dyDescent="0.25">
      <c r="B41" s="87" t="s">
        <v>148</v>
      </c>
      <c r="C41" s="88"/>
      <c r="D41" s="88"/>
      <c r="E41" s="88"/>
      <c r="H41" s="105">
        <v>0</v>
      </c>
    </row>
    <row r="42" spans="2:8" ht="15.75" x14ac:dyDescent="0.25">
      <c r="B42" s="87" t="s">
        <v>149</v>
      </c>
      <c r="C42" s="88"/>
      <c r="D42" s="88"/>
      <c r="E42" s="88"/>
      <c r="H42" s="105">
        <v>0</v>
      </c>
    </row>
    <row r="43" spans="2:8" ht="15.75" x14ac:dyDescent="0.25">
      <c r="B43" s="87" t="s">
        <v>150</v>
      </c>
      <c r="C43" s="88"/>
      <c r="D43" s="88"/>
      <c r="E43" s="88"/>
      <c r="H43" s="105">
        <v>0</v>
      </c>
    </row>
    <row r="44" spans="2:8" ht="15.75" x14ac:dyDescent="0.25">
      <c r="B44" s="89" t="s">
        <v>151</v>
      </c>
      <c r="C44" s="88"/>
      <c r="D44" s="88"/>
      <c r="E44" s="88"/>
      <c r="H44" s="90">
        <f>SUM(H27:H43)</f>
        <v>0</v>
      </c>
    </row>
    <row r="45" spans="2:8" ht="15.75" x14ac:dyDescent="0.25">
      <c r="H45" s="91"/>
    </row>
    <row r="46" spans="2:8" ht="15.75" x14ac:dyDescent="0.25">
      <c r="B46" s="89" t="s">
        <v>152</v>
      </c>
      <c r="C46" s="88"/>
      <c r="H46" s="91"/>
    </row>
    <row r="47" spans="2:8" ht="15.75" x14ac:dyDescent="0.25">
      <c r="B47" s="87" t="s">
        <v>153</v>
      </c>
      <c r="C47" s="88"/>
      <c r="H47" s="106">
        <v>10000000000</v>
      </c>
    </row>
    <row r="48" spans="2:8" ht="15.75" x14ac:dyDescent="0.25">
      <c r="H48" s="91"/>
    </row>
    <row r="49" spans="2:8" ht="15.75" x14ac:dyDescent="0.25">
      <c r="B49" s="89" t="s">
        <v>154</v>
      </c>
      <c r="C49" s="88"/>
      <c r="D49" s="88"/>
      <c r="E49" s="88"/>
      <c r="H49" s="91"/>
    </row>
    <row r="50" spans="2:8" ht="15.75" x14ac:dyDescent="0.25">
      <c r="B50" s="87" t="s">
        <v>155</v>
      </c>
      <c r="C50" s="88"/>
      <c r="D50" s="88"/>
      <c r="E50" s="88"/>
      <c r="H50" s="104">
        <v>0</v>
      </c>
    </row>
    <row r="51" spans="2:8" ht="15.75" x14ac:dyDescent="0.25">
      <c r="B51" s="87" t="s">
        <v>156</v>
      </c>
      <c r="C51" s="88"/>
      <c r="D51" s="88"/>
      <c r="E51" s="88"/>
      <c r="H51" s="105">
        <v>0</v>
      </c>
    </row>
    <row r="52" spans="2:8" ht="15.75" x14ac:dyDescent="0.25">
      <c r="B52" s="87" t="s">
        <v>157</v>
      </c>
      <c r="C52" s="88"/>
      <c r="D52" s="88"/>
      <c r="E52" s="88"/>
      <c r="H52" s="105">
        <v>0</v>
      </c>
    </row>
    <row r="53" spans="2:8" ht="15.75" x14ac:dyDescent="0.25">
      <c r="B53" s="87" t="s">
        <v>158</v>
      </c>
      <c r="C53" s="88"/>
      <c r="D53" s="88"/>
      <c r="E53" s="88"/>
      <c r="H53" s="105">
        <v>0</v>
      </c>
    </row>
    <row r="54" spans="2:8" ht="15.75" x14ac:dyDescent="0.25">
      <c r="B54" s="87" t="s">
        <v>159</v>
      </c>
      <c r="C54" s="88"/>
      <c r="D54" s="88"/>
      <c r="E54" s="88"/>
      <c r="H54" s="105">
        <v>0</v>
      </c>
    </row>
    <row r="55" spans="2:8" ht="15.75" x14ac:dyDescent="0.25">
      <c r="B55" s="87" t="s">
        <v>160</v>
      </c>
      <c r="C55" s="88"/>
      <c r="D55" s="88"/>
      <c r="E55" s="88"/>
      <c r="H55" s="105">
        <v>0</v>
      </c>
    </row>
    <row r="56" spans="2:8" ht="15.75" x14ac:dyDescent="0.25">
      <c r="B56" s="87" t="s">
        <v>161</v>
      </c>
      <c r="C56" s="88"/>
      <c r="D56" s="88"/>
      <c r="E56" s="88"/>
      <c r="H56" s="105">
        <v>0</v>
      </c>
    </row>
    <row r="57" spans="2:8" ht="15.75" x14ac:dyDescent="0.25">
      <c r="B57" s="87" t="s">
        <v>162</v>
      </c>
      <c r="C57" s="88"/>
      <c r="D57" s="88"/>
      <c r="E57" s="88"/>
      <c r="H57" s="105">
        <v>0</v>
      </c>
    </row>
    <row r="58" spans="2:8" ht="15.75" x14ac:dyDescent="0.25">
      <c r="B58" s="89" t="s">
        <v>163</v>
      </c>
      <c r="C58" s="88"/>
      <c r="D58" s="88"/>
      <c r="E58" s="88"/>
      <c r="H58" s="90">
        <f>SUM(H50:H57)</f>
        <v>0</v>
      </c>
    </row>
    <row r="59" spans="2:8" ht="15.75" x14ac:dyDescent="0.25">
      <c r="H59" s="91"/>
    </row>
    <row r="60" spans="2:8" ht="15.75" x14ac:dyDescent="0.25">
      <c r="B60" s="89" t="s">
        <v>164</v>
      </c>
      <c r="H60" s="90">
        <f>SUM(H24,H44,H47,H58)</f>
        <v>10000000000</v>
      </c>
    </row>
    <row r="62" spans="2:8" ht="15.75" x14ac:dyDescent="0.25">
      <c r="B62" s="89" t="s">
        <v>165</v>
      </c>
      <c r="C62" s="88"/>
      <c r="D62" s="88"/>
      <c r="E62" s="88"/>
      <c r="F62" s="107">
        <v>0.34</v>
      </c>
      <c r="G62" s="88"/>
      <c r="H62" s="92">
        <f>H60*F62</f>
        <v>3400000000.0000005</v>
      </c>
    </row>
    <row r="63" spans="2:8" ht="15.75" x14ac:dyDescent="0.25">
      <c r="B63" s="89" t="s">
        <v>166</v>
      </c>
      <c r="C63" s="88"/>
      <c r="D63" s="88"/>
      <c r="E63" s="88"/>
      <c r="F63" s="108">
        <v>0.66</v>
      </c>
      <c r="G63" s="88"/>
      <c r="H63" s="93">
        <f>H60*F63</f>
        <v>6600000000</v>
      </c>
    </row>
    <row r="64" spans="2:8" ht="15.75" x14ac:dyDescent="0.25">
      <c r="B64" s="89" t="s">
        <v>167</v>
      </c>
      <c r="F64" s="109">
        <v>1</v>
      </c>
      <c r="H64" s="90">
        <f>SUM(H62:H63)</f>
        <v>10000000000</v>
      </c>
    </row>
  </sheetData>
  <mergeCells count="4">
    <mergeCell ref="B7:H7"/>
    <mergeCell ref="B11:C11"/>
    <mergeCell ref="B12:C12"/>
    <mergeCell ref="B13:C1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726DAA-E96D-4D1D-9C87-7307AE59706F}">
  <dimension ref="B2:I31"/>
  <sheetViews>
    <sheetView workbookViewId="0">
      <selection activeCell="C40" sqref="C40"/>
    </sheetView>
  </sheetViews>
  <sheetFormatPr defaultRowHeight="16.5" x14ac:dyDescent="0.3"/>
  <cols>
    <col min="2" max="2" width="34" style="3" bestFit="1" customWidth="1"/>
    <col min="3" max="3" width="7.28515625" style="3" bestFit="1" customWidth="1"/>
    <col min="4" max="4" width="5.42578125" style="3" bestFit="1" customWidth="1"/>
    <col min="5" max="5" width="8.28515625" style="3" bestFit="1" customWidth="1"/>
    <col min="6" max="6" width="18" style="3" customWidth="1"/>
    <col min="7" max="7" width="21" style="3" bestFit="1" customWidth="1"/>
    <col min="8" max="8" width="14.5703125" style="3" bestFit="1" customWidth="1"/>
    <col min="9" max="9" width="18.7109375" style="3" bestFit="1" customWidth="1"/>
  </cols>
  <sheetData>
    <row r="2" spans="2:9" ht="17.25" thickBot="1" x14ac:dyDescent="0.35"/>
    <row r="3" spans="2:9" ht="72" x14ac:dyDescent="0.25">
      <c r="B3" s="4" t="s">
        <v>0</v>
      </c>
      <c r="C3" s="5" t="s">
        <v>1</v>
      </c>
      <c r="D3" s="5" t="s">
        <v>2</v>
      </c>
      <c r="E3" s="5" t="s">
        <v>3</v>
      </c>
      <c r="F3" s="6" t="s">
        <v>4</v>
      </c>
      <c r="G3" s="7" t="s">
        <v>5</v>
      </c>
      <c r="H3" s="7" t="s">
        <v>6</v>
      </c>
      <c r="I3" s="8" t="s">
        <v>7</v>
      </c>
    </row>
    <row r="4" spans="2:9" x14ac:dyDescent="0.3">
      <c r="B4" s="16" t="s">
        <v>8</v>
      </c>
      <c r="C4" s="10"/>
      <c r="D4" s="10"/>
      <c r="E4" s="10"/>
      <c r="F4" s="10"/>
      <c r="G4" s="10"/>
      <c r="H4" s="10"/>
      <c r="I4" s="11"/>
    </row>
    <row r="5" spans="2:9" x14ac:dyDescent="0.3">
      <c r="B5" s="9" t="s">
        <v>9</v>
      </c>
      <c r="C5" s="10" t="s">
        <v>10</v>
      </c>
      <c r="D5" s="10" t="s">
        <v>11</v>
      </c>
      <c r="E5" s="10">
        <v>35</v>
      </c>
      <c r="F5" s="12">
        <v>351321.97100000002</v>
      </c>
      <c r="G5" s="12">
        <v>187086.51</v>
      </c>
      <c r="H5" s="12">
        <v>538408.48100000003</v>
      </c>
      <c r="I5" s="13">
        <v>18844296.835000001</v>
      </c>
    </row>
    <row r="6" spans="2:9" x14ac:dyDescent="0.3">
      <c r="B6" s="9" t="s">
        <v>12</v>
      </c>
      <c r="C6" s="10" t="s">
        <v>10</v>
      </c>
      <c r="D6" s="10" t="s">
        <v>11</v>
      </c>
      <c r="E6" s="10">
        <v>126</v>
      </c>
      <c r="F6" s="12">
        <v>630387.48</v>
      </c>
      <c r="G6" s="12">
        <v>280629.76500000001</v>
      </c>
      <c r="H6" s="12">
        <v>911017.245</v>
      </c>
      <c r="I6" s="13">
        <v>114788172.87</v>
      </c>
    </row>
    <row r="7" spans="2:9" x14ac:dyDescent="0.3">
      <c r="B7" s="9" t="s">
        <v>13</v>
      </c>
      <c r="C7" s="10" t="s">
        <v>10</v>
      </c>
      <c r="D7" s="10" t="s">
        <v>11</v>
      </c>
      <c r="E7" s="10">
        <v>107</v>
      </c>
      <c r="F7" s="12">
        <v>758687.58</v>
      </c>
      <c r="G7" s="12">
        <v>311810.85000000003</v>
      </c>
      <c r="H7" s="12">
        <v>1070498.43</v>
      </c>
      <c r="I7" s="13">
        <v>114543332.00999999</v>
      </c>
    </row>
    <row r="8" spans="2:9" x14ac:dyDescent="0.3">
      <c r="B8" s="9" t="s">
        <v>14</v>
      </c>
      <c r="C8" s="10" t="s">
        <v>10</v>
      </c>
      <c r="D8" s="10" t="s">
        <v>11</v>
      </c>
      <c r="E8" s="10">
        <v>17</v>
      </c>
      <c r="F8" s="12">
        <v>923171.88599999994</v>
      </c>
      <c r="G8" s="12">
        <v>381038.58</v>
      </c>
      <c r="H8" s="12">
        <v>1304210.466</v>
      </c>
      <c r="I8" s="13">
        <v>22171577.921999998</v>
      </c>
    </row>
    <row r="9" spans="2:9" x14ac:dyDescent="0.3">
      <c r="B9" s="9" t="s">
        <v>15</v>
      </c>
      <c r="C9" s="10" t="s">
        <v>10</v>
      </c>
      <c r="D9" s="10" t="s">
        <v>11</v>
      </c>
      <c r="E9" s="10"/>
      <c r="F9" s="12">
        <v>3657109.17</v>
      </c>
      <c r="G9" s="12">
        <v>561259.53</v>
      </c>
      <c r="H9" s="12">
        <v>4218368.7</v>
      </c>
      <c r="I9" s="13">
        <v>0</v>
      </c>
    </row>
    <row r="10" spans="2:9" x14ac:dyDescent="0.3">
      <c r="B10" s="9"/>
      <c r="C10" s="10"/>
      <c r="D10" s="10"/>
      <c r="E10" s="10"/>
      <c r="F10" s="12"/>
      <c r="G10" s="12"/>
      <c r="H10" s="12"/>
      <c r="I10" s="13"/>
    </row>
    <row r="11" spans="2:9" x14ac:dyDescent="0.3">
      <c r="B11" s="16" t="s">
        <v>16</v>
      </c>
      <c r="C11" s="10"/>
      <c r="D11" s="10"/>
      <c r="E11" s="10"/>
      <c r="F11" s="12"/>
      <c r="G11" s="12"/>
      <c r="H11" s="12"/>
      <c r="I11" s="13"/>
    </row>
    <row r="12" spans="2:9" x14ac:dyDescent="0.3">
      <c r="B12" s="9" t="s">
        <v>9</v>
      </c>
      <c r="C12" s="10" t="s">
        <v>10</v>
      </c>
      <c r="D12" s="10" t="s">
        <v>11</v>
      </c>
      <c r="E12" s="10">
        <v>35</v>
      </c>
      <c r="F12" s="12">
        <v>351321.97100000002</v>
      </c>
      <c r="G12" s="12">
        <v>204250.41</v>
      </c>
      <c r="H12" s="12">
        <v>555572.38100000005</v>
      </c>
      <c r="I12" s="13">
        <v>19445033.335000001</v>
      </c>
    </row>
    <row r="13" spans="2:9" x14ac:dyDescent="0.3">
      <c r="B13" s="9" t="s">
        <v>12</v>
      </c>
      <c r="C13" s="10" t="s">
        <v>10</v>
      </c>
      <c r="D13" s="10" t="s">
        <v>11</v>
      </c>
      <c r="E13" s="10">
        <v>126</v>
      </c>
      <c r="F13" s="12">
        <v>630387.48</v>
      </c>
      <c r="G13" s="12">
        <v>306375.61499999999</v>
      </c>
      <c r="H13" s="12">
        <v>936763.09499999997</v>
      </c>
      <c r="I13" s="13">
        <v>118032149.97</v>
      </c>
    </row>
    <row r="14" spans="2:9" x14ac:dyDescent="0.3">
      <c r="B14" s="9" t="s">
        <v>13</v>
      </c>
      <c r="C14" s="10" t="s">
        <v>10</v>
      </c>
      <c r="D14" s="10" t="s">
        <v>11</v>
      </c>
      <c r="E14" s="10">
        <v>107</v>
      </c>
      <c r="F14" s="12">
        <v>758687.58</v>
      </c>
      <c r="G14" s="12">
        <v>340417.35000000003</v>
      </c>
      <c r="H14" s="12">
        <v>1099104.93</v>
      </c>
      <c r="I14" s="13">
        <v>117604227.50999999</v>
      </c>
    </row>
    <row r="15" spans="2:9" x14ac:dyDescent="0.3">
      <c r="B15" s="9" t="s">
        <v>14</v>
      </c>
      <c r="C15" s="10" t="s">
        <v>10</v>
      </c>
      <c r="D15" s="10" t="s">
        <v>11</v>
      </c>
      <c r="E15" s="10">
        <v>17</v>
      </c>
      <c r="F15" s="12">
        <v>923171.88599999994</v>
      </c>
      <c r="G15" s="12">
        <v>415366.38</v>
      </c>
      <c r="H15" s="12">
        <v>1338538.2659999998</v>
      </c>
      <c r="I15" s="13">
        <v>22755150.521999996</v>
      </c>
    </row>
    <row r="16" spans="2:9" x14ac:dyDescent="0.3">
      <c r="B16" s="9" t="s">
        <v>15</v>
      </c>
      <c r="C16" s="10" t="s">
        <v>10</v>
      </c>
      <c r="D16" s="10" t="s">
        <v>11</v>
      </c>
      <c r="E16" s="10">
        <v>140</v>
      </c>
      <c r="F16" s="12">
        <v>3657109.17</v>
      </c>
      <c r="G16" s="12">
        <v>612751.23</v>
      </c>
      <c r="H16" s="12">
        <v>4269860.4000000004</v>
      </c>
      <c r="I16" s="13">
        <v>597780456</v>
      </c>
    </row>
    <row r="17" spans="2:9" x14ac:dyDescent="0.3">
      <c r="B17" s="9"/>
      <c r="C17" s="10"/>
      <c r="D17" s="10"/>
      <c r="E17" s="10"/>
      <c r="F17" s="12"/>
      <c r="G17" s="12"/>
      <c r="H17" s="12"/>
      <c r="I17" s="13"/>
    </row>
    <row r="18" spans="2:9" x14ac:dyDescent="0.3">
      <c r="B18" s="16" t="s">
        <v>17</v>
      </c>
      <c r="C18" s="10"/>
      <c r="D18" s="10"/>
      <c r="E18" s="10"/>
      <c r="F18" s="12"/>
      <c r="G18" s="12"/>
      <c r="H18" s="12"/>
      <c r="I18" s="13"/>
    </row>
    <row r="19" spans="2:9" x14ac:dyDescent="0.3">
      <c r="B19" s="9" t="s">
        <v>9</v>
      </c>
      <c r="C19" s="10" t="s">
        <v>10</v>
      </c>
      <c r="D19" s="10" t="s">
        <v>11</v>
      </c>
      <c r="E19" s="10">
        <v>35</v>
      </c>
      <c r="F19" s="12">
        <v>351321.97100000002</v>
      </c>
      <c r="G19" s="12">
        <v>248876.55000000002</v>
      </c>
      <c r="H19" s="12">
        <v>600198.52100000007</v>
      </c>
      <c r="I19" s="13">
        <v>21006948.235000003</v>
      </c>
    </row>
    <row r="20" spans="2:9" x14ac:dyDescent="0.3">
      <c r="B20" s="9" t="s">
        <v>12</v>
      </c>
      <c r="C20" s="10" t="s">
        <v>10</v>
      </c>
      <c r="D20" s="10" t="s">
        <v>11</v>
      </c>
      <c r="E20" s="10">
        <v>126</v>
      </c>
      <c r="F20" s="12">
        <v>630387.48</v>
      </c>
      <c r="G20" s="12">
        <v>373314.82500000001</v>
      </c>
      <c r="H20" s="12">
        <v>1003702.3049999999</v>
      </c>
      <c r="I20" s="13">
        <v>126466490.42999999</v>
      </c>
    </row>
    <row r="21" spans="2:9" x14ac:dyDescent="0.3">
      <c r="B21" s="9" t="s">
        <v>13</v>
      </c>
      <c r="C21" s="10" t="s">
        <v>10</v>
      </c>
      <c r="D21" s="10" t="s">
        <v>11</v>
      </c>
      <c r="E21" s="10">
        <v>107</v>
      </c>
      <c r="F21" s="12">
        <v>758687.58</v>
      </c>
      <c r="G21" s="12">
        <v>414794.25</v>
      </c>
      <c r="H21" s="12">
        <v>1173481.83</v>
      </c>
      <c r="I21" s="13">
        <v>125562555.81</v>
      </c>
    </row>
    <row r="22" spans="2:9" x14ac:dyDescent="0.3">
      <c r="B22" s="9" t="s">
        <v>14</v>
      </c>
      <c r="C22" s="10" t="s">
        <v>10</v>
      </c>
      <c r="D22" s="10" t="s">
        <v>11</v>
      </c>
      <c r="E22" s="10">
        <v>17</v>
      </c>
      <c r="F22" s="12">
        <v>923171.88599999994</v>
      </c>
      <c r="G22" s="12">
        <v>504618.66000000003</v>
      </c>
      <c r="H22" s="12">
        <v>1427790.5460000001</v>
      </c>
      <c r="I22" s="13">
        <v>24272439.282000002</v>
      </c>
    </row>
    <row r="23" spans="2:9" x14ac:dyDescent="0.3">
      <c r="B23" s="9" t="s">
        <v>15</v>
      </c>
      <c r="C23" s="10" t="s">
        <v>10</v>
      </c>
      <c r="D23" s="10" t="s">
        <v>11</v>
      </c>
      <c r="E23" s="10">
        <v>140</v>
      </c>
      <c r="F23" s="12">
        <v>3657109.17</v>
      </c>
      <c r="G23" s="12">
        <v>746629.65</v>
      </c>
      <c r="H23" s="12">
        <v>4403738.82</v>
      </c>
      <c r="I23" s="13">
        <v>616523434.80000007</v>
      </c>
    </row>
    <row r="24" spans="2:9" x14ac:dyDescent="0.3">
      <c r="B24" s="9"/>
      <c r="C24" s="10"/>
      <c r="D24" s="10"/>
      <c r="E24" s="10"/>
      <c r="F24" s="12"/>
      <c r="G24" s="12"/>
      <c r="H24" s="12"/>
      <c r="I24" s="13"/>
    </row>
    <row r="25" spans="2:9" x14ac:dyDescent="0.3">
      <c r="B25" s="16" t="s">
        <v>18</v>
      </c>
      <c r="C25" s="10"/>
      <c r="D25" s="10"/>
      <c r="E25" s="10"/>
      <c r="F25" s="12"/>
      <c r="G25" s="12"/>
      <c r="H25" s="12"/>
      <c r="I25" s="13"/>
    </row>
    <row r="26" spans="2:9" x14ac:dyDescent="0.3">
      <c r="B26" s="9" t="s">
        <v>9</v>
      </c>
      <c r="C26" s="10" t="s">
        <v>10</v>
      </c>
      <c r="D26" s="10" t="s">
        <v>11</v>
      </c>
      <c r="E26" s="10">
        <v>35</v>
      </c>
      <c r="F26" s="12">
        <v>351321.97100000002</v>
      </c>
      <c r="G26" s="12">
        <v>248876.55000000002</v>
      </c>
      <c r="H26" s="12">
        <v>600198.52100000007</v>
      </c>
      <c r="I26" s="13">
        <v>21006948.235000003</v>
      </c>
    </row>
    <row r="27" spans="2:9" x14ac:dyDescent="0.3">
      <c r="B27" s="9" t="s">
        <v>12</v>
      </c>
      <c r="C27" s="10" t="s">
        <v>10</v>
      </c>
      <c r="D27" s="10" t="s">
        <v>11</v>
      </c>
      <c r="E27" s="10">
        <v>126</v>
      </c>
      <c r="F27" s="12">
        <v>630387.48</v>
      </c>
      <c r="G27" s="12">
        <v>373314.82500000001</v>
      </c>
      <c r="H27" s="12">
        <v>1003702.3049999999</v>
      </c>
      <c r="I27" s="13">
        <v>126466490.42999999</v>
      </c>
    </row>
    <row r="28" spans="2:9" x14ac:dyDescent="0.3">
      <c r="B28" s="9" t="s">
        <v>13</v>
      </c>
      <c r="C28" s="10" t="s">
        <v>10</v>
      </c>
      <c r="D28" s="10" t="s">
        <v>11</v>
      </c>
      <c r="E28" s="10">
        <v>107</v>
      </c>
      <c r="F28" s="12">
        <v>758687.58</v>
      </c>
      <c r="G28" s="12">
        <v>414794.25</v>
      </c>
      <c r="H28" s="12">
        <v>1173481.83</v>
      </c>
      <c r="I28" s="13">
        <v>125562555.81</v>
      </c>
    </row>
    <row r="29" spans="2:9" x14ac:dyDescent="0.3">
      <c r="B29" s="9" t="s">
        <v>14</v>
      </c>
      <c r="C29" s="10" t="s">
        <v>10</v>
      </c>
      <c r="D29" s="10" t="s">
        <v>11</v>
      </c>
      <c r="E29" s="10">
        <v>17</v>
      </c>
      <c r="F29" s="12">
        <v>923171.88599999994</v>
      </c>
      <c r="G29" s="12">
        <v>504618.66000000003</v>
      </c>
      <c r="H29" s="12">
        <v>1427790.5460000001</v>
      </c>
      <c r="I29" s="13">
        <v>24272439.282000002</v>
      </c>
    </row>
    <row r="30" spans="2:9" ht="17.25" thickBot="1" x14ac:dyDescent="0.35">
      <c r="B30" s="9" t="s">
        <v>15</v>
      </c>
      <c r="C30" s="10" t="s">
        <v>10</v>
      </c>
      <c r="D30" s="10" t="s">
        <v>11</v>
      </c>
      <c r="E30" s="10">
        <v>0</v>
      </c>
      <c r="F30" s="12">
        <v>3657109.17</v>
      </c>
      <c r="G30" s="12">
        <v>746629.65</v>
      </c>
      <c r="H30" s="12">
        <v>4403738.82</v>
      </c>
      <c r="I30" s="13">
        <v>0</v>
      </c>
    </row>
    <row r="31" spans="2:9" ht="17.25" thickBot="1" x14ac:dyDescent="0.35">
      <c r="B31" s="25" t="s">
        <v>19</v>
      </c>
      <c r="C31" s="29"/>
      <c r="D31" s="29"/>
      <c r="E31" s="29"/>
      <c r="F31" s="30"/>
      <c r="G31" s="30"/>
      <c r="H31" s="30"/>
      <c r="I31" s="27">
        <v>2357104699.2880001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8D5D9E-A6EF-48BC-8771-1904E7DA62DC}">
  <dimension ref="B2:G19"/>
  <sheetViews>
    <sheetView workbookViewId="0">
      <selection activeCell="E12" sqref="E12"/>
    </sheetView>
  </sheetViews>
  <sheetFormatPr defaultRowHeight="16.5" x14ac:dyDescent="0.3"/>
  <cols>
    <col min="1" max="1" width="9.140625" style="3"/>
    <col min="2" max="2" width="14.85546875" style="3" customWidth="1"/>
    <col min="3" max="3" width="14.7109375" style="3" bestFit="1" customWidth="1"/>
    <col min="4" max="4" width="18.140625" style="3" bestFit="1" customWidth="1"/>
    <col min="5" max="5" width="15.7109375" style="3" bestFit="1" customWidth="1"/>
    <col min="6" max="6" width="14.85546875" style="3" bestFit="1" customWidth="1"/>
    <col min="7" max="7" width="21.42578125" style="3" bestFit="1" customWidth="1"/>
    <col min="8" max="16384" width="9.140625" style="3"/>
  </cols>
  <sheetData>
    <row r="2" spans="2:7" x14ac:dyDescent="0.3">
      <c r="B2" s="2" t="s">
        <v>26</v>
      </c>
    </row>
    <row r="3" spans="2:7" ht="17.25" thickBot="1" x14ac:dyDescent="0.35"/>
    <row r="4" spans="2:7" ht="17.25" thickBot="1" x14ac:dyDescent="0.35">
      <c r="B4" s="22" t="s">
        <v>20</v>
      </c>
      <c r="C4" s="23" t="s">
        <v>21</v>
      </c>
      <c r="D4" s="23" t="s">
        <v>22</v>
      </c>
      <c r="E4" s="23" t="s">
        <v>23</v>
      </c>
      <c r="F4" s="23" t="s">
        <v>24</v>
      </c>
      <c r="G4" s="24" t="s">
        <v>25</v>
      </c>
    </row>
    <row r="5" spans="2:7" x14ac:dyDescent="0.3">
      <c r="B5" s="38" t="s">
        <v>31</v>
      </c>
      <c r="C5" s="98">
        <v>10</v>
      </c>
      <c r="D5" s="98">
        <f>$D$19*C5</f>
        <v>260</v>
      </c>
      <c r="E5" s="99">
        <f>$D$18*D5</f>
        <v>3120</v>
      </c>
      <c r="F5" s="12">
        <v>600198.52100000007</v>
      </c>
      <c r="G5" s="13">
        <f>E5*F5</f>
        <v>1872619385.5200002</v>
      </c>
    </row>
    <row r="6" spans="2:7" x14ac:dyDescent="0.3">
      <c r="B6" s="38" t="s">
        <v>32</v>
      </c>
      <c r="C6" s="98">
        <v>30</v>
      </c>
      <c r="D6" s="98">
        <f t="shared" ref="D6:D9" si="0">$D$19*C6</f>
        <v>780</v>
      </c>
      <c r="E6" s="99">
        <f t="shared" ref="E6:E9" si="1">$D$18*D6</f>
        <v>9360</v>
      </c>
      <c r="F6" s="12">
        <v>1003702.3049999999</v>
      </c>
      <c r="G6" s="13">
        <f t="shared" ref="G6:G9" si="2">E6*F6</f>
        <v>9394653574.7999992</v>
      </c>
    </row>
    <row r="7" spans="2:7" x14ac:dyDescent="0.3">
      <c r="B7" s="38" t="s">
        <v>33</v>
      </c>
      <c r="C7" s="98">
        <v>25</v>
      </c>
      <c r="D7" s="98">
        <f t="shared" si="0"/>
        <v>650</v>
      </c>
      <c r="E7" s="99">
        <f t="shared" si="1"/>
        <v>7800</v>
      </c>
      <c r="F7" s="12">
        <v>1173481.83</v>
      </c>
      <c r="G7" s="13">
        <f t="shared" si="2"/>
        <v>9153158274</v>
      </c>
    </row>
    <row r="8" spans="2:7" x14ac:dyDescent="0.3">
      <c r="B8" s="38" t="s">
        <v>34</v>
      </c>
      <c r="C8" s="98">
        <v>5</v>
      </c>
      <c r="D8" s="98">
        <f t="shared" si="0"/>
        <v>130</v>
      </c>
      <c r="E8" s="99">
        <f t="shared" si="1"/>
        <v>1560</v>
      </c>
      <c r="F8" s="12">
        <v>1427790.5460000001</v>
      </c>
      <c r="G8" s="13">
        <f t="shared" si="2"/>
        <v>2227353251.7600002</v>
      </c>
    </row>
    <row r="9" spans="2:7" ht="17.25" thickBot="1" x14ac:dyDescent="0.35">
      <c r="B9" s="38" t="s">
        <v>35</v>
      </c>
      <c r="C9" s="98">
        <v>30</v>
      </c>
      <c r="D9" s="98">
        <f t="shared" si="0"/>
        <v>780</v>
      </c>
      <c r="E9" s="99">
        <f t="shared" si="1"/>
        <v>9360</v>
      </c>
      <c r="F9" s="12">
        <v>4403738.82</v>
      </c>
      <c r="G9" s="13">
        <f t="shared" si="2"/>
        <v>41218995355.200005</v>
      </c>
    </row>
    <row r="10" spans="2:7" ht="17.25" thickBot="1" x14ac:dyDescent="0.35">
      <c r="B10" s="25" t="s">
        <v>27</v>
      </c>
      <c r="C10" s="23">
        <f>SUM(C5:C9)</f>
        <v>100</v>
      </c>
      <c r="D10" s="23">
        <f>SUM(D5:D9)</f>
        <v>2600</v>
      </c>
      <c r="E10" s="28">
        <f>SUM(E5:E9)</f>
        <v>31200</v>
      </c>
      <c r="F10" s="26">
        <v>4380684.38</v>
      </c>
      <c r="G10" s="27">
        <f>SUM(G5:G9)</f>
        <v>63866779841.280006</v>
      </c>
    </row>
    <row r="13" spans="2:7" x14ac:dyDescent="0.3">
      <c r="B13" s="2" t="s">
        <v>28</v>
      </c>
    </row>
    <row r="14" spans="2:7" ht="17.25" thickBot="1" x14ac:dyDescent="0.35"/>
    <row r="15" spans="2:7" x14ac:dyDescent="0.3">
      <c r="B15" s="18" t="s">
        <v>39</v>
      </c>
      <c r="C15" s="19"/>
      <c r="D15" s="100">
        <v>6</v>
      </c>
    </row>
    <row r="16" spans="2:7" x14ac:dyDescent="0.3">
      <c r="B16" s="9" t="s">
        <v>40</v>
      </c>
      <c r="C16" s="10"/>
      <c r="D16" s="101">
        <v>52</v>
      </c>
    </row>
    <row r="17" spans="2:4" x14ac:dyDescent="0.3">
      <c r="B17" s="9" t="s">
        <v>41</v>
      </c>
      <c r="C17" s="10"/>
      <c r="D17" s="101">
        <v>312</v>
      </c>
    </row>
    <row r="18" spans="2:4" x14ac:dyDescent="0.3">
      <c r="B18" s="9" t="s">
        <v>30</v>
      </c>
      <c r="C18" s="10"/>
      <c r="D18" s="101">
        <v>12</v>
      </c>
    </row>
    <row r="19" spans="2:4" ht="17.25" thickBot="1" x14ac:dyDescent="0.35">
      <c r="B19" s="14" t="s">
        <v>29</v>
      </c>
      <c r="C19" s="15"/>
      <c r="D19" s="102">
        <v>26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C7B51A-82D5-485E-A373-E32A851EA94F}">
  <dimension ref="B2:Q23"/>
  <sheetViews>
    <sheetView topLeftCell="A6" workbookViewId="0">
      <selection activeCell="D15" sqref="D15"/>
    </sheetView>
  </sheetViews>
  <sheetFormatPr defaultRowHeight="16.5" x14ac:dyDescent="0.3"/>
  <cols>
    <col min="1" max="2" width="9.140625" style="3"/>
    <col min="3" max="3" width="10.7109375" style="3" customWidth="1"/>
    <col min="4" max="4" width="10.140625" style="3" bestFit="1" customWidth="1"/>
    <col min="5" max="16" width="18.7109375" style="3" bestFit="1" customWidth="1"/>
    <col min="17" max="17" width="20.140625" style="3" bestFit="1" customWidth="1"/>
    <col min="18" max="16384" width="9.140625" style="3"/>
  </cols>
  <sheetData>
    <row r="2" spans="2:17" x14ac:dyDescent="0.3">
      <c r="B2" s="2" t="s">
        <v>36</v>
      </c>
    </row>
    <row r="3" spans="2:17" ht="17.25" thickBot="1" x14ac:dyDescent="0.35"/>
    <row r="4" spans="2:17" ht="30" x14ac:dyDescent="0.3">
      <c r="B4" s="21" t="s">
        <v>37</v>
      </c>
      <c r="C4" s="6" t="s">
        <v>38</v>
      </c>
      <c r="D4" s="40" t="s">
        <v>42</v>
      </c>
    </row>
    <row r="5" spans="2:17" x14ac:dyDescent="0.3">
      <c r="B5" s="38">
        <v>1</v>
      </c>
      <c r="C5" s="34">
        <v>0</v>
      </c>
      <c r="D5" s="35">
        <v>0.15</v>
      </c>
    </row>
    <row r="6" spans="2:17" x14ac:dyDescent="0.3">
      <c r="B6" s="38">
        <v>2</v>
      </c>
      <c r="C6" s="34">
        <v>0.12</v>
      </c>
      <c r="D6" s="35">
        <v>0.18</v>
      </c>
    </row>
    <row r="7" spans="2:17" x14ac:dyDescent="0.3">
      <c r="B7" s="38">
        <v>3</v>
      </c>
      <c r="C7" s="34">
        <v>0.12</v>
      </c>
      <c r="D7" s="35">
        <v>0.2</v>
      </c>
    </row>
    <row r="8" spans="2:17" x14ac:dyDescent="0.3">
      <c r="B8" s="38">
        <v>4</v>
      </c>
      <c r="C8" s="34">
        <v>0.12</v>
      </c>
      <c r="D8" s="35">
        <v>0.2</v>
      </c>
    </row>
    <row r="9" spans="2:17" ht="17.25" thickBot="1" x14ac:dyDescent="0.35">
      <c r="B9" s="39">
        <v>5</v>
      </c>
      <c r="C9" s="36">
        <v>0.12</v>
      </c>
      <c r="D9" s="37">
        <v>0.25</v>
      </c>
    </row>
    <row r="11" spans="2:17" ht="17.25" thickBot="1" x14ac:dyDescent="0.35"/>
    <row r="12" spans="2:17" ht="17.25" thickBot="1" x14ac:dyDescent="0.35">
      <c r="B12" s="32"/>
      <c r="C12" s="103" t="s">
        <v>70</v>
      </c>
      <c r="D12" s="33"/>
      <c r="E12" s="23" t="s">
        <v>53</v>
      </c>
      <c r="F12" s="23" t="s">
        <v>54</v>
      </c>
      <c r="G12" s="23" t="s">
        <v>55</v>
      </c>
      <c r="H12" s="23" t="s">
        <v>56</v>
      </c>
      <c r="I12" s="23" t="s">
        <v>57</v>
      </c>
      <c r="J12" s="23" t="s">
        <v>58</v>
      </c>
      <c r="K12" s="23" t="s">
        <v>59</v>
      </c>
      <c r="L12" s="23" t="s">
        <v>60</v>
      </c>
      <c r="M12" s="23" t="s">
        <v>61</v>
      </c>
      <c r="N12" s="23" t="s">
        <v>62</v>
      </c>
      <c r="O12" s="23" t="s">
        <v>63</v>
      </c>
      <c r="P12" s="23" t="s">
        <v>64</v>
      </c>
      <c r="Q12" s="41" t="s">
        <v>65</v>
      </c>
    </row>
    <row r="13" spans="2:17" x14ac:dyDescent="0.3">
      <c r="B13" s="16" t="s">
        <v>43</v>
      </c>
      <c r="C13" s="10"/>
      <c r="D13" s="11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31"/>
    </row>
    <row r="14" spans="2:17" x14ac:dyDescent="0.3">
      <c r="B14" s="9" t="s">
        <v>44</v>
      </c>
      <c r="C14" s="10"/>
      <c r="D14" s="11"/>
      <c r="E14" s="42" cm="1">
        <f t="array" ref="E14">INDEX(IS!$B$5:$G$48,3,MATCH($C$12,IS!$C$5:$G$5,0)+1)/12</f>
        <v>245550238.08558545</v>
      </c>
      <c r="F14" s="42" cm="1">
        <f t="array" ref="F14">INDEX(IS!$B$5:$G$48,3,MATCH($C$12,IS!$C$5:$G$5,0)+1)/12</f>
        <v>245550238.08558545</v>
      </c>
      <c r="G14" s="42" cm="1">
        <f t="array" ref="G14">INDEX(IS!$B$5:$G$48,3,MATCH($C$12,IS!$C$5:$G$5,0)+1)/12</f>
        <v>245550238.08558545</v>
      </c>
      <c r="H14" s="42" cm="1">
        <f t="array" ref="H14">INDEX(IS!$B$5:$G$48,3,MATCH($C$12,IS!$C$5:$G$5,0)+1)/12</f>
        <v>245550238.08558545</v>
      </c>
      <c r="I14" s="42" cm="1">
        <f t="array" ref="I14">INDEX(IS!$B$5:$G$48,3,MATCH($C$12,IS!$C$5:$G$5,0)+1)/12</f>
        <v>245550238.08558545</v>
      </c>
      <c r="J14" s="42" cm="1">
        <f t="array" ref="J14">INDEX(IS!$B$5:$G$48,3,MATCH($C$12,IS!$C$5:$G$5,0)+1)/12</f>
        <v>245550238.08558545</v>
      </c>
      <c r="K14" s="42" cm="1">
        <f t="array" ref="K14">INDEX(IS!$B$5:$G$48,3,MATCH($C$12,IS!$C$5:$G$5,0)+1)/12</f>
        <v>245550238.08558545</v>
      </c>
      <c r="L14" s="42" cm="1">
        <f t="array" ref="L14">INDEX(IS!$B$5:$G$48,3,MATCH($C$12,IS!$C$5:$G$5,0)+1)/12</f>
        <v>245550238.08558545</v>
      </c>
      <c r="M14" s="42" cm="1">
        <f t="array" ref="M14">INDEX(IS!$B$5:$G$48,3,MATCH($C$12,IS!$C$5:$G$5,0)+1)/12</f>
        <v>245550238.08558545</v>
      </c>
      <c r="N14" s="42" cm="1">
        <f t="array" ref="N14">INDEX(IS!$B$5:$G$48,3,MATCH($C$12,IS!$C$5:$G$5,0)+1)/12</f>
        <v>245550238.08558545</v>
      </c>
      <c r="O14" s="42" cm="1">
        <f t="array" ref="O14">INDEX(IS!$B$5:$G$48,3,MATCH($C$12,IS!$C$5:$G$5,0)+1)/12</f>
        <v>245550238.08558545</v>
      </c>
      <c r="P14" s="42" cm="1">
        <f t="array" ref="P14">INDEX(IS!$B$5:$G$48,3,MATCH($C$12,IS!$C$5:$G$5,0)+1)/12</f>
        <v>245550238.08558545</v>
      </c>
      <c r="Q14" s="43">
        <f>SUM(E14:P14)</f>
        <v>2946602857.0270257</v>
      </c>
    </row>
    <row r="15" spans="2:17" x14ac:dyDescent="0.3">
      <c r="B15" s="9" t="s">
        <v>45</v>
      </c>
      <c r="C15" s="10"/>
      <c r="D15" s="11"/>
      <c r="E15" s="42" cm="1">
        <f t="array" ref="E15">INDEX(IS!$B$5:$G$48,4,MATCH($C$12,IS!$C$5:$G$5,0)+1)/12</f>
        <v>1231889106.7034178</v>
      </c>
      <c r="F15" s="42" cm="1">
        <f t="array" ref="F15">INDEX(IS!$B$5:$G$48,4,MATCH($C$12,IS!$C$5:$G$5,0)+1)/12</f>
        <v>1231889106.7034178</v>
      </c>
      <c r="G15" s="42" cm="1">
        <f t="array" ref="G15">INDEX(IS!$B$5:$G$48,4,MATCH($C$12,IS!$C$5:$G$5,0)+1)/12</f>
        <v>1231889106.7034178</v>
      </c>
      <c r="H15" s="42" cm="1">
        <f t="array" ref="H15">INDEX(IS!$B$5:$G$48,4,MATCH($C$12,IS!$C$5:$G$5,0)+1)/12</f>
        <v>1231889106.7034178</v>
      </c>
      <c r="I15" s="42" cm="1">
        <f t="array" ref="I15">INDEX(IS!$B$5:$G$48,4,MATCH($C$12,IS!$C$5:$G$5,0)+1)/12</f>
        <v>1231889106.7034178</v>
      </c>
      <c r="J15" s="42" cm="1">
        <f t="array" ref="J15">INDEX(IS!$B$5:$G$48,4,MATCH($C$12,IS!$C$5:$G$5,0)+1)/12</f>
        <v>1231889106.7034178</v>
      </c>
      <c r="K15" s="42" cm="1">
        <f t="array" ref="K15">INDEX(IS!$B$5:$G$48,4,MATCH($C$12,IS!$C$5:$G$5,0)+1)/12</f>
        <v>1231889106.7034178</v>
      </c>
      <c r="L15" s="42" cm="1">
        <f t="array" ref="L15">INDEX(IS!$B$5:$G$48,4,MATCH($C$12,IS!$C$5:$G$5,0)+1)/12</f>
        <v>1231889106.7034178</v>
      </c>
      <c r="M15" s="42" cm="1">
        <f t="array" ref="M15">INDEX(IS!$B$5:$G$48,4,MATCH($C$12,IS!$C$5:$G$5,0)+1)/12</f>
        <v>1231889106.7034178</v>
      </c>
      <c r="N15" s="42" cm="1">
        <f t="array" ref="N15">INDEX(IS!$B$5:$G$48,4,MATCH($C$12,IS!$C$5:$G$5,0)+1)/12</f>
        <v>1231889106.7034178</v>
      </c>
      <c r="O15" s="42" cm="1">
        <f t="array" ref="O15">INDEX(IS!$B$5:$G$48,4,MATCH($C$12,IS!$C$5:$G$5,0)+1)/12</f>
        <v>1231889106.7034178</v>
      </c>
      <c r="P15" s="42" cm="1">
        <f t="array" ref="P15">INDEX(IS!$B$5:$G$48,4,MATCH($C$12,IS!$C$5:$G$5,0)+1)/12</f>
        <v>1231889106.7034178</v>
      </c>
      <c r="Q15" s="43">
        <f t="shared" ref="Q15:Q19" si="0">SUM(E15:P15)</f>
        <v>14782669280.441017</v>
      </c>
    </row>
    <row r="16" spans="2:17" x14ac:dyDescent="0.3">
      <c r="B16" s="9" t="s">
        <v>168</v>
      </c>
      <c r="C16" s="10"/>
      <c r="D16" s="11"/>
      <c r="E16" s="42" cm="1">
        <f t="array" ref="E16">INDEX(IS!$B$5:$G$48,5,MATCH($C$12,IS!$C$5:$G$5,0)+1)/12</f>
        <v>1200222645.7735989</v>
      </c>
      <c r="F16" s="42" cm="1">
        <f t="array" ref="F16">INDEX(IS!$B$5:$G$48,5,MATCH($C$12,IS!$C$5:$G$5,0)+1)/12</f>
        <v>1200222645.7735989</v>
      </c>
      <c r="G16" s="42" cm="1">
        <f t="array" ref="G16">INDEX(IS!$B$5:$G$48,5,MATCH($C$12,IS!$C$5:$G$5,0)+1)/12</f>
        <v>1200222645.7735989</v>
      </c>
      <c r="H16" s="42" cm="1">
        <f t="array" ref="H16">INDEX(IS!$B$5:$G$48,5,MATCH($C$12,IS!$C$5:$G$5,0)+1)/12</f>
        <v>1200222645.7735989</v>
      </c>
      <c r="I16" s="42" cm="1">
        <f t="array" ref="I16">INDEX(IS!$B$5:$G$48,5,MATCH($C$12,IS!$C$5:$G$5,0)+1)/12</f>
        <v>1200222645.7735989</v>
      </c>
      <c r="J16" s="42" cm="1">
        <f t="array" ref="J16">INDEX(IS!$B$5:$G$48,5,MATCH($C$12,IS!$C$5:$G$5,0)+1)/12</f>
        <v>1200222645.7735989</v>
      </c>
      <c r="K16" s="42" cm="1">
        <f t="array" ref="K16">INDEX(IS!$B$5:$G$48,5,MATCH($C$12,IS!$C$5:$G$5,0)+1)/12</f>
        <v>1200222645.7735989</v>
      </c>
      <c r="L16" s="42" cm="1">
        <f t="array" ref="L16">INDEX(IS!$B$5:$G$48,5,MATCH($C$12,IS!$C$5:$G$5,0)+1)/12</f>
        <v>1200222645.7735989</v>
      </c>
      <c r="M16" s="42" cm="1">
        <f t="array" ref="M16">INDEX(IS!$B$5:$G$48,5,MATCH($C$12,IS!$C$5:$G$5,0)+1)/12</f>
        <v>1200222645.7735989</v>
      </c>
      <c r="N16" s="42" cm="1">
        <f t="array" ref="N16">INDEX(IS!$B$5:$G$48,5,MATCH($C$12,IS!$C$5:$G$5,0)+1)/12</f>
        <v>1200222645.7735989</v>
      </c>
      <c r="O16" s="42" cm="1">
        <f t="array" ref="O16">INDEX(IS!$B$5:$G$48,5,MATCH($C$12,IS!$C$5:$G$5,0)+1)/12</f>
        <v>1200222645.7735989</v>
      </c>
      <c r="P16" s="42" cm="1">
        <f t="array" ref="P16">INDEX(IS!$B$5:$G$48,5,MATCH($C$12,IS!$C$5:$G$5,0)+1)/12</f>
        <v>1200222645.7735989</v>
      </c>
      <c r="Q16" s="43">
        <f t="shared" si="0"/>
        <v>14402671749.28319</v>
      </c>
    </row>
    <row r="17" spans="2:17" x14ac:dyDescent="0.3">
      <c r="B17" s="9" t="s">
        <v>46</v>
      </c>
      <c r="C17" s="10"/>
      <c r="D17" s="11"/>
      <c r="E17" s="42" cm="1">
        <f t="array" ref="E17">INDEX(IS!$B$5:$G$48,6,MATCH($C$12,IS!$C$5:$G$5,0)+1)/12</f>
        <v>292065288.60027629</v>
      </c>
      <c r="F17" s="42" cm="1">
        <f t="array" ref="F17">INDEX(IS!$B$5:$G$48,6,MATCH($C$12,IS!$C$5:$G$5,0)+1)/12</f>
        <v>292065288.60027629</v>
      </c>
      <c r="G17" s="42" cm="1">
        <f t="array" ref="G17">INDEX(IS!$B$5:$G$48,6,MATCH($C$12,IS!$C$5:$G$5,0)+1)/12</f>
        <v>292065288.60027629</v>
      </c>
      <c r="H17" s="42" cm="1">
        <f t="array" ref="H17">INDEX(IS!$B$5:$G$48,6,MATCH($C$12,IS!$C$5:$G$5,0)+1)/12</f>
        <v>292065288.60027629</v>
      </c>
      <c r="I17" s="42" cm="1">
        <f t="array" ref="I17">INDEX(IS!$B$5:$G$48,6,MATCH($C$12,IS!$C$5:$G$5,0)+1)/12</f>
        <v>292065288.60027629</v>
      </c>
      <c r="J17" s="42" cm="1">
        <f t="array" ref="J17">INDEX(IS!$B$5:$G$48,6,MATCH($C$12,IS!$C$5:$G$5,0)+1)/12</f>
        <v>292065288.60027629</v>
      </c>
      <c r="K17" s="42" cm="1">
        <f t="array" ref="K17">INDEX(IS!$B$5:$G$48,6,MATCH($C$12,IS!$C$5:$G$5,0)+1)/12</f>
        <v>292065288.60027629</v>
      </c>
      <c r="L17" s="42" cm="1">
        <f t="array" ref="L17">INDEX(IS!$B$5:$G$48,6,MATCH($C$12,IS!$C$5:$G$5,0)+1)/12</f>
        <v>292065288.60027629</v>
      </c>
      <c r="M17" s="42" cm="1">
        <f t="array" ref="M17">INDEX(IS!$B$5:$G$48,6,MATCH($C$12,IS!$C$5:$G$5,0)+1)/12</f>
        <v>292065288.60027629</v>
      </c>
      <c r="N17" s="42" cm="1">
        <f t="array" ref="N17">INDEX(IS!$B$5:$G$48,6,MATCH($C$12,IS!$C$5:$G$5,0)+1)/12</f>
        <v>292065288.60027629</v>
      </c>
      <c r="O17" s="42" cm="1">
        <f t="array" ref="O17">INDEX(IS!$B$5:$G$48,6,MATCH($C$12,IS!$C$5:$G$5,0)+1)/12</f>
        <v>292065288.60027629</v>
      </c>
      <c r="P17" s="42" cm="1">
        <f t="array" ref="P17">INDEX(IS!$B$5:$G$48,6,MATCH($C$12,IS!$C$5:$G$5,0)+1)/12</f>
        <v>292065288.60027629</v>
      </c>
      <c r="Q17" s="43">
        <f t="shared" si="0"/>
        <v>3504783463.2033162</v>
      </c>
    </row>
    <row r="18" spans="2:17" x14ac:dyDescent="0.3">
      <c r="B18" s="9" t="s">
        <v>47</v>
      </c>
      <c r="C18" s="10"/>
      <c r="D18" s="11"/>
      <c r="E18" s="42" cm="1">
        <f t="array" ref="E18">INDEX(IS!$B$5:$G$48,7,MATCH($C$12,IS!$C$5:$G$5,0)+1)/12</f>
        <v>5404907265.9297762</v>
      </c>
      <c r="F18" s="42" cm="1">
        <f t="array" ref="F18">INDEX(IS!$B$5:$G$48,7,MATCH($C$12,IS!$C$5:$G$5,0)+1)/12</f>
        <v>5404907265.9297762</v>
      </c>
      <c r="G18" s="42" cm="1">
        <f t="array" ref="G18">INDEX(IS!$B$5:$G$48,7,MATCH($C$12,IS!$C$5:$G$5,0)+1)/12</f>
        <v>5404907265.9297762</v>
      </c>
      <c r="H18" s="42" cm="1">
        <f t="array" ref="H18">INDEX(IS!$B$5:$G$48,7,MATCH($C$12,IS!$C$5:$G$5,0)+1)/12</f>
        <v>5404907265.9297762</v>
      </c>
      <c r="I18" s="42" cm="1">
        <f t="array" ref="I18">INDEX(IS!$B$5:$G$48,7,MATCH($C$12,IS!$C$5:$G$5,0)+1)/12</f>
        <v>5404907265.9297762</v>
      </c>
      <c r="J18" s="42" cm="1">
        <f t="array" ref="J18">INDEX(IS!$B$5:$G$48,7,MATCH($C$12,IS!$C$5:$G$5,0)+1)/12</f>
        <v>5404907265.9297762</v>
      </c>
      <c r="K18" s="42" cm="1">
        <f t="array" ref="K18">INDEX(IS!$B$5:$G$48,7,MATCH($C$12,IS!$C$5:$G$5,0)+1)/12</f>
        <v>5404907265.9297762</v>
      </c>
      <c r="L18" s="42" cm="1">
        <f t="array" ref="L18">INDEX(IS!$B$5:$G$48,7,MATCH($C$12,IS!$C$5:$G$5,0)+1)/12</f>
        <v>5404907265.9297762</v>
      </c>
      <c r="M18" s="42" cm="1">
        <f t="array" ref="M18">INDEX(IS!$B$5:$G$48,7,MATCH($C$12,IS!$C$5:$G$5,0)+1)/12</f>
        <v>5404907265.9297762</v>
      </c>
      <c r="N18" s="42" cm="1">
        <f t="array" ref="N18">INDEX(IS!$B$5:$G$48,7,MATCH($C$12,IS!$C$5:$G$5,0)+1)/12</f>
        <v>5404907265.9297762</v>
      </c>
      <c r="O18" s="42" cm="1">
        <f t="array" ref="O18">INDEX(IS!$B$5:$G$48,7,MATCH($C$12,IS!$C$5:$G$5,0)+1)/12</f>
        <v>5404907265.9297762</v>
      </c>
      <c r="P18" s="42" cm="1">
        <f t="array" ref="P18">INDEX(IS!$B$5:$G$48,7,MATCH($C$12,IS!$C$5:$G$5,0)+1)/12</f>
        <v>5404907265.9297762</v>
      </c>
      <c r="Q18" s="43">
        <f t="shared" si="0"/>
        <v>64858887191.157326</v>
      </c>
    </row>
    <row r="19" spans="2:17" x14ac:dyDescent="0.3">
      <c r="B19" s="16" t="s">
        <v>48</v>
      </c>
      <c r="C19" s="45"/>
      <c r="D19" s="46"/>
      <c r="E19" s="47">
        <f>SUM(E14:E18)</f>
        <v>8374634545.0926552</v>
      </c>
      <c r="F19" s="47">
        <f t="shared" ref="F19:Q19" si="1">SUM(F14:F18)</f>
        <v>8374634545.0926552</v>
      </c>
      <c r="G19" s="47">
        <f t="shared" si="1"/>
        <v>8374634545.0926552</v>
      </c>
      <c r="H19" s="47">
        <f t="shared" si="1"/>
        <v>8374634545.0926552</v>
      </c>
      <c r="I19" s="47">
        <f t="shared" si="1"/>
        <v>8374634545.0926552</v>
      </c>
      <c r="J19" s="47">
        <f t="shared" si="1"/>
        <v>8374634545.0926552</v>
      </c>
      <c r="K19" s="47">
        <f t="shared" si="1"/>
        <v>8374634545.0926552</v>
      </c>
      <c r="L19" s="47">
        <f t="shared" si="1"/>
        <v>8374634545.0926552</v>
      </c>
      <c r="M19" s="47">
        <f t="shared" si="1"/>
        <v>8374634545.0926552</v>
      </c>
      <c r="N19" s="47">
        <f t="shared" si="1"/>
        <v>8374634545.0926552</v>
      </c>
      <c r="O19" s="47">
        <f t="shared" si="1"/>
        <v>8374634545.0926552</v>
      </c>
      <c r="P19" s="47">
        <f t="shared" si="1"/>
        <v>8374634545.0926552</v>
      </c>
      <c r="Q19" s="44">
        <f t="shared" si="0"/>
        <v>100495614541.11183</v>
      </c>
    </row>
    <row r="20" spans="2:17" x14ac:dyDescent="0.3">
      <c r="B20" s="9" t="s">
        <v>49</v>
      </c>
      <c r="C20" s="10"/>
      <c r="D20" s="11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31"/>
    </row>
    <row r="21" spans="2:17" x14ac:dyDescent="0.3">
      <c r="B21" s="16" t="s">
        <v>50</v>
      </c>
      <c r="C21" s="10"/>
      <c r="D21" s="11"/>
      <c r="E21" s="47">
        <f>SUM(E19,-E20)</f>
        <v>8374634545.0926552</v>
      </c>
      <c r="F21" s="47">
        <f t="shared" ref="F21:Q21" si="2">SUM(F19,-F20)</f>
        <v>8374634545.0926552</v>
      </c>
      <c r="G21" s="47">
        <f t="shared" si="2"/>
        <v>8374634545.0926552</v>
      </c>
      <c r="H21" s="47">
        <f t="shared" si="2"/>
        <v>8374634545.0926552</v>
      </c>
      <c r="I21" s="47">
        <f t="shared" si="2"/>
        <v>8374634545.0926552</v>
      </c>
      <c r="J21" s="47">
        <f t="shared" si="2"/>
        <v>8374634545.0926552</v>
      </c>
      <c r="K21" s="47">
        <f t="shared" si="2"/>
        <v>8374634545.0926552</v>
      </c>
      <c r="L21" s="47">
        <f t="shared" si="2"/>
        <v>8374634545.0926552</v>
      </c>
      <c r="M21" s="47">
        <f t="shared" si="2"/>
        <v>8374634545.0926552</v>
      </c>
      <c r="N21" s="47">
        <f t="shared" si="2"/>
        <v>8374634545.0926552</v>
      </c>
      <c r="O21" s="47">
        <f t="shared" si="2"/>
        <v>8374634545.0926552</v>
      </c>
      <c r="P21" s="47">
        <f t="shared" si="2"/>
        <v>8374634545.0926552</v>
      </c>
      <c r="Q21" s="48">
        <f t="shared" si="2"/>
        <v>100495614541.11183</v>
      </c>
    </row>
    <row r="22" spans="2:17" x14ac:dyDescent="0.3">
      <c r="B22" s="9" t="s">
        <v>51</v>
      </c>
      <c r="C22" s="10"/>
      <c r="D22" s="11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31"/>
    </row>
    <row r="23" spans="2:17" ht="17.25" thickBot="1" x14ac:dyDescent="0.35">
      <c r="B23" s="17" t="s">
        <v>52</v>
      </c>
      <c r="C23" s="15"/>
      <c r="D23" s="20"/>
      <c r="E23" s="49">
        <f>SUM(E21:E22)</f>
        <v>8374634545.0926552</v>
      </c>
      <c r="F23" s="49">
        <f t="shared" ref="F23:Q23" si="3">SUM(F21:F22)</f>
        <v>8374634545.0926552</v>
      </c>
      <c r="G23" s="49">
        <f t="shared" si="3"/>
        <v>8374634545.0926552</v>
      </c>
      <c r="H23" s="49">
        <f t="shared" si="3"/>
        <v>8374634545.0926552</v>
      </c>
      <c r="I23" s="49">
        <f t="shared" si="3"/>
        <v>8374634545.0926552</v>
      </c>
      <c r="J23" s="49">
        <f t="shared" si="3"/>
        <v>8374634545.0926552</v>
      </c>
      <c r="K23" s="49">
        <f t="shared" si="3"/>
        <v>8374634545.0926552</v>
      </c>
      <c r="L23" s="49">
        <f t="shared" si="3"/>
        <v>8374634545.0926552</v>
      </c>
      <c r="M23" s="49">
        <f t="shared" si="3"/>
        <v>8374634545.0926552</v>
      </c>
      <c r="N23" s="49">
        <f t="shared" si="3"/>
        <v>8374634545.0926552</v>
      </c>
      <c r="O23" s="49">
        <f t="shared" si="3"/>
        <v>8374634545.0926552</v>
      </c>
      <c r="P23" s="49">
        <f t="shared" si="3"/>
        <v>8374634545.0926552</v>
      </c>
      <c r="Q23" s="50">
        <f t="shared" si="3"/>
        <v>100495614541.11183</v>
      </c>
    </row>
  </sheetData>
  <phoneticPr fontId="4" type="noConversion"/>
  <dataValidations count="1">
    <dataValidation type="list" allowBlank="1" showInputMessage="1" showErrorMessage="1" sqref="C12" xr:uid="{571193E3-9536-4590-8FD6-5BB4155932C0}">
      <formula1>"Year 1, Year 2,Year 3,Year 4,Year 5"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A13C31-C776-433A-8F06-0BBC575A5719}">
  <dimension ref="B2:G48"/>
  <sheetViews>
    <sheetView tabSelected="1" workbookViewId="0">
      <selection activeCell="J12" sqref="J12"/>
    </sheetView>
  </sheetViews>
  <sheetFormatPr defaultRowHeight="16.5" x14ac:dyDescent="0.3"/>
  <cols>
    <col min="1" max="1" width="9.140625" style="3"/>
    <col min="2" max="2" width="28.140625" style="3" bestFit="1" customWidth="1"/>
    <col min="3" max="4" width="17.28515625" style="3" bestFit="1" customWidth="1"/>
    <col min="5" max="5" width="20.140625" style="3" bestFit="1" customWidth="1"/>
    <col min="6" max="6" width="21.42578125" style="3" bestFit="1" customWidth="1"/>
    <col min="7" max="7" width="18.42578125" style="3" bestFit="1" customWidth="1"/>
    <col min="8" max="16384" width="9.140625" style="3"/>
  </cols>
  <sheetData>
    <row r="2" spans="2:7" x14ac:dyDescent="0.3">
      <c r="D2" s="2" t="s">
        <v>102</v>
      </c>
    </row>
    <row r="5" spans="2:7" x14ac:dyDescent="0.3">
      <c r="B5" s="51"/>
      <c r="C5" s="52" t="s">
        <v>66</v>
      </c>
      <c r="D5" s="52" t="s">
        <v>67</v>
      </c>
      <c r="E5" s="52" t="s">
        <v>68</v>
      </c>
      <c r="F5" s="52" t="s">
        <v>69</v>
      </c>
      <c r="G5" s="52" t="s">
        <v>70</v>
      </c>
    </row>
    <row r="6" spans="2:7" x14ac:dyDescent="0.3">
      <c r="B6" s="53" t="s">
        <v>71</v>
      </c>
      <c r="C6" s="54">
        <f>SUM(C7:C11)</f>
        <v>63866779841.280006</v>
      </c>
      <c r="D6" s="54">
        <f t="shared" ref="D6:G6" si="0">SUM(D7:D11)</f>
        <v>71530793422.233612</v>
      </c>
      <c r="E6" s="54">
        <f t="shared" si="0"/>
        <v>80114488632.901657</v>
      </c>
      <c r="F6" s="54">
        <f t="shared" si="0"/>
        <v>89728227268.849854</v>
      </c>
      <c r="G6" s="54">
        <f t="shared" si="0"/>
        <v>100495614541.11185</v>
      </c>
    </row>
    <row r="7" spans="2:7" x14ac:dyDescent="0.3">
      <c r="B7" s="55" t="s">
        <v>44</v>
      </c>
      <c r="C7" s="61">
        <f>Production!E5*Production!F5</f>
        <v>1872619385.5200002</v>
      </c>
      <c r="D7" s="61">
        <f>C7*(1+Sales!$C$6)</f>
        <v>2097333711.7824004</v>
      </c>
      <c r="E7" s="61">
        <f>D7*(1+Sales!$C$7)</f>
        <v>2349013757.1962886</v>
      </c>
      <c r="F7" s="61">
        <f>E7*(1+Sales!$C$8)</f>
        <v>2630895408.0598435</v>
      </c>
      <c r="G7" s="61">
        <f>F7*(1+Sales!$C$9)</f>
        <v>2946602857.0270252</v>
      </c>
    </row>
    <row r="8" spans="2:7" x14ac:dyDescent="0.3">
      <c r="B8" s="55" t="s">
        <v>45</v>
      </c>
      <c r="C8" s="61">
        <f>Production!E6*Production!F6</f>
        <v>9394653574.7999992</v>
      </c>
      <c r="D8" s="61">
        <f>C8*(1+Sales!$C$6)</f>
        <v>10522012003.776001</v>
      </c>
      <c r="E8" s="61">
        <f>D8*(1+Sales!$C$7)</f>
        <v>11784653444.229122</v>
      </c>
      <c r="F8" s="61">
        <f>E8*(1+Sales!$C$8)</f>
        <v>13198811857.536617</v>
      </c>
      <c r="G8" s="61">
        <f>F8*(1+Sales!$C$9)</f>
        <v>14782669280.441013</v>
      </c>
    </row>
    <row r="9" spans="2:7" x14ac:dyDescent="0.3">
      <c r="B9" s="55" t="s">
        <v>168</v>
      </c>
      <c r="C9" s="61">
        <f>Production!E7*Production!F7</f>
        <v>9153158274</v>
      </c>
      <c r="D9" s="61">
        <f>C9*(1+Sales!$C$6)</f>
        <v>10251537266.880001</v>
      </c>
      <c r="E9" s="61">
        <f>D9*(1+Sales!$C$7)</f>
        <v>11481721738.905602</v>
      </c>
      <c r="F9" s="61">
        <f>E9*(1+Sales!$C$8)</f>
        <v>12859528347.574274</v>
      </c>
      <c r="G9" s="61">
        <f>F9*(1+Sales!$C$9)</f>
        <v>14402671749.283188</v>
      </c>
    </row>
    <row r="10" spans="2:7" x14ac:dyDescent="0.3">
      <c r="B10" s="55" t="s">
        <v>46</v>
      </c>
      <c r="C10" s="61">
        <f>Production!E8*Production!F8</f>
        <v>2227353251.7600002</v>
      </c>
      <c r="D10" s="61">
        <f>C10*(1+Sales!$C$6)</f>
        <v>2494635641.9712005</v>
      </c>
      <c r="E10" s="61">
        <f>D10*(1+Sales!$C$7)</f>
        <v>2793991919.0077448</v>
      </c>
      <c r="F10" s="61">
        <f>E10*(1+Sales!$C$8)</f>
        <v>3129270949.2886744</v>
      </c>
      <c r="G10" s="61">
        <f>F10*(1+Sales!$C$9)</f>
        <v>3504783463.2033157</v>
      </c>
    </row>
    <row r="11" spans="2:7" x14ac:dyDescent="0.3">
      <c r="B11" s="55" t="s">
        <v>47</v>
      </c>
      <c r="C11" s="61">
        <f>Production!E9*Production!F9</f>
        <v>41218995355.200005</v>
      </c>
      <c r="D11" s="61">
        <f>C11*(1+Sales!$C$6)</f>
        <v>46165274797.824013</v>
      </c>
      <c r="E11" s="61">
        <f>D11*(1+Sales!$C$7)</f>
        <v>51705107773.562897</v>
      </c>
      <c r="F11" s="61">
        <f>E11*(1+Sales!$C$8)</f>
        <v>57909720706.39045</v>
      </c>
      <c r="G11" s="61">
        <f>F11*(1+Sales!$C$9)</f>
        <v>64858887191.15731</v>
      </c>
    </row>
    <row r="12" spans="2:7" x14ac:dyDescent="0.3">
      <c r="B12" s="55"/>
      <c r="C12" s="56"/>
      <c r="D12" s="57"/>
      <c r="E12" s="56"/>
      <c r="F12" s="56"/>
      <c r="G12" s="56"/>
    </row>
    <row r="13" spans="2:7" x14ac:dyDescent="0.3">
      <c r="B13" s="53" t="s">
        <v>72</v>
      </c>
      <c r="C13" s="58">
        <f>C6-C15</f>
        <v>54286762865.088005</v>
      </c>
      <c r="D13" s="58">
        <f t="shared" ref="D13:G13" si="1">D6-D15</f>
        <v>58655250606.23156</v>
      </c>
      <c r="E13" s="58">
        <f t="shared" si="1"/>
        <v>64091590906.321327</v>
      </c>
      <c r="F13" s="58">
        <f t="shared" si="1"/>
        <v>71782581815.07988</v>
      </c>
      <c r="G13" s="58">
        <f t="shared" si="1"/>
        <v>75371710905.833893</v>
      </c>
    </row>
    <row r="14" spans="2:7" x14ac:dyDescent="0.3">
      <c r="B14" s="55"/>
      <c r="C14" s="56"/>
      <c r="D14" s="56"/>
      <c r="E14" s="56"/>
      <c r="F14" s="56"/>
      <c r="G14" s="56"/>
    </row>
    <row r="15" spans="2:7" x14ac:dyDescent="0.3">
      <c r="B15" s="53" t="s">
        <v>42</v>
      </c>
      <c r="C15" s="58">
        <f>C6*Sales!D5</f>
        <v>9580016976.1920013</v>
      </c>
      <c r="D15" s="58">
        <f>D6*Sales!D6</f>
        <v>12875542816.00205</v>
      </c>
      <c r="E15" s="58">
        <f>E6*Sales!D7</f>
        <v>16022897726.580332</v>
      </c>
      <c r="F15" s="58">
        <f>F6*Sales!D8</f>
        <v>17945645453.76997</v>
      </c>
      <c r="G15" s="58">
        <f>G6*Sales!D9</f>
        <v>25123903635.277962</v>
      </c>
    </row>
    <row r="16" spans="2:7" x14ac:dyDescent="0.3">
      <c r="B16" s="55"/>
      <c r="C16" s="56"/>
      <c r="D16" s="56"/>
      <c r="E16" s="56"/>
      <c r="F16" s="56"/>
      <c r="G16" s="56"/>
    </row>
    <row r="17" spans="2:7" x14ac:dyDescent="0.3">
      <c r="B17" s="53" t="s">
        <v>73</v>
      </c>
      <c r="C17" s="56"/>
      <c r="D17" s="56"/>
      <c r="E17" s="56"/>
      <c r="F17" s="56"/>
      <c r="G17" s="56"/>
    </row>
    <row r="18" spans="2:7" x14ac:dyDescent="0.3">
      <c r="B18" s="55" t="s">
        <v>74</v>
      </c>
      <c r="C18" s="56">
        <v>2000000</v>
      </c>
      <c r="D18" s="56">
        <f>C18*(1+Sales!$C$6)</f>
        <v>2240000</v>
      </c>
      <c r="E18" s="56">
        <f>D18*(1+Sales!$C$7)</f>
        <v>2508800.0000000005</v>
      </c>
      <c r="F18" s="56">
        <f>E18*(1+Sales!$C$8)</f>
        <v>2809856.0000000009</v>
      </c>
      <c r="G18" s="56">
        <f>F18*(1+Sales!$C$9)</f>
        <v>3147038.7200000011</v>
      </c>
    </row>
    <row r="19" spans="2:7" x14ac:dyDescent="0.3">
      <c r="B19" s="55" t="s">
        <v>75</v>
      </c>
      <c r="C19" s="56"/>
      <c r="D19" s="56">
        <f>C19*(1+Sales!$C$6)</f>
        <v>0</v>
      </c>
      <c r="E19" s="56">
        <f>D19*(1+Sales!$C$7)</f>
        <v>0</v>
      </c>
      <c r="F19" s="56">
        <f>E19*(1+Sales!$C$8)</f>
        <v>0</v>
      </c>
      <c r="G19" s="56">
        <f>F19*(1+Sales!$C$9)</f>
        <v>0</v>
      </c>
    </row>
    <row r="20" spans="2:7" x14ac:dyDescent="0.3">
      <c r="B20" s="55" t="s">
        <v>76</v>
      </c>
      <c r="C20" s="56"/>
      <c r="D20" s="56">
        <f>C20*(1+Sales!$C$6)</f>
        <v>0</v>
      </c>
      <c r="E20" s="56">
        <f>D20*(1+Sales!$C$7)</f>
        <v>0</v>
      </c>
      <c r="F20" s="56">
        <f>E20*(1+Sales!$C$8)</f>
        <v>0</v>
      </c>
      <c r="G20" s="56">
        <f>F20*(1+Sales!$C$9)</f>
        <v>0</v>
      </c>
    </row>
    <row r="21" spans="2:7" x14ac:dyDescent="0.3">
      <c r="B21" s="55" t="s">
        <v>77</v>
      </c>
      <c r="C21" s="56"/>
      <c r="D21" s="56">
        <f>C21*(1+Sales!$C$6)</f>
        <v>0</v>
      </c>
      <c r="E21" s="56">
        <f>D21*(1+Sales!$C$7)</f>
        <v>0</v>
      </c>
      <c r="F21" s="56">
        <f>E21*(1+Sales!$C$8)</f>
        <v>0</v>
      </c>
      <c r="G21" s="56">
        <f>F21*(1+Sales!$C$9)</f>
        <v>0</v>
      </c>
    </row>
    <row r="22" spans="2:7" x14ac:dyDescent="0.3">
      <c r="B22" s="55" t="s">
        <v>78</v>
      </c>
      <c r="C22" s="56"/>
      <c r="D22" s="56">
        <f>C22*(1+Sales!$C$6)</f>
        <v>0</v>
      </c>
      <c r="E22" s="56">
        <f>D22*(1+Sales!$C$7)</f>
        <v>0</v>
      </c>
      <c r="F22" s="56">
        <f>E22*(1+Sales!$C$8)</f>
        <v>0</v>
      </c>
      <c r="G22" s="56">
        <f>F22*(1+Sales!$C$9)</f>
        <v>0</v>
      </c>
    </row>
    <row r="23" spans="2:7" x14ac:dyDescent="0.3">
      <c r="B23" s="55" t="s">
        <v>79</v>
      </c>
      <c r="C23" s="56"/>
      <c r="D23" s="56">
        <f>C23*(1+Sales!$C$6)</f>
        <v>0</v>
      </c>
      <c r="E23" s="56">
        <f>D23*(1+Sales!$C$7)</f>
        <v>0</v>
      </c>
      <c r="F23" s="56">
        <f>E23*(1+Sales!$C$8)</f>
        <v>0</v>
      </c>
      <c r="G23" s="56">
        <f>F23*(1+Sales!$C$9)</f>
        <v>0</v>
      </c>
    </row>
    <row r="24" spans="2:7" x14ac:dyDescent="0.3">
      <c r="B24" s="55" t="s">
        <v>80</v>
      </c>
      <c r="C24" s="56"/>
      <c r="D24" s="56">
        <f>C24*(1+Sales!$C$6)</f>
        <v>0</v>
      </c>
      <c r="E24" s="56">
        <f>D24*(1+Sales!$C$7)</f>
        <v>0</v>
      </c>
      <c r="F24" s="56">
        <f>E24*(1+Sales!$C$8)</f>
        <v>0</v>
      </c>
      <c r="G24" s="56">
        <f>F24*(1+Sales!$C$9)</f>
        <v>0</v>
      </c>
    </row>
    <row r="25" spans="2:7" x14ac:dyDescent="0.3">
      <c r="B25" s="55" t="s">
        <v>81</v>
      </c>
      <c r="C25" s="56"/>
      <c r="D25" s="56">
        <f>C25*(1+Sales!$C$6)</f>
        <v>0</v>
      </c>
      <c r="E25" s="56">
        <f>D25*(1+Sales!$C$7)</f>
        <v>0</v>
      </c>
      <c r="F25" s="56">
        <f>E25*(1+Sales!$C$8)</f>
        <v>0</v>
      </c>
      <c r="G25" s="56">
        <f>F25*(1+Sales!$C$9)</f>
        <v>0</v>
      </c>
    </row>
    <row r="26" spans="2:7" x14ac:dyDescent="0.3">
      <c r="B26" s="55" t="s">
        <v>82</v>
      </c>
      <c r="C26" s="56"/>
      <c r="D26" s="56">
        <f>C26*(1+Sales!$C$6)</f>
        <v>0</v>
      </c>
      <c r="E26" s="56">
        <f>D26*(1+Sales!$C$7)</f>
        <v>0</v>
      </c>
      <c r="F26" s="56">
        <f>E26*(1+Sales!$C$8)</f>
        <v>0</v>
      </c>
      <c r="G26" s="56">
        <f>F26*(1+Sales!$C$9)</f>
        <v>0</v>
      </c>
    </row>
    <row r="27" spans="2:7" x14ac:dyDescent="0.3">
      <c r="B27" s="55" t="s">
        <v>83</v>
      </c>
      <c r="C27" s="56"/>
      <c r="D27" s="56">
        <f>C27*(1+Sales!$C$6)</f>
        <v>0</v>
      </c>
      <c r="E27" s="56">
        <f>D27*(1+Sales!$C$7)</f>
        <v>0</v>
      </c>
      <c r="F27" s="56">
        <f>E27*(1+Sales!$C$8)</f>
        <v>0</v>
      </c>
      <c r="G27" s="56">
        <f>F27*(1+Sales!$C$9)</f>
        <v>0</v>
      </c>
    </row>
    <row r="28" spans="2:7" x14ac:dyDescent="0.3">
      <c r="B28" s="55" t="s">
        <v>84</v>
      </c>
      <c r="C28" s="56"/>
      <c r="D28" s="56">
        <f>C28*(1+Sales!$C$6)</f>
        <v>0</v>
      </c>
      <c r="E28" s="56">
        <f>D28*(1+Sales!$C$7)</f>
        <v>0</v>
      </c>
      <c r="F28" s="56">
        <f>E28*(1+Sales!$C$8)</f>
        <v>0</v>
      </c>
      <c r="G28" s="56">
        <f>F28*(1+Sales!$C$9)</f>
        <v>0</v>
      </c>
    </row>
    <row r="29" spans="2:7" x14ac:dyDescent="0.3">
      <c r="B29" s="55" t="s">
        <v>85</v>
      </c>
      <c r="C29" s="56"/>
      <c r="D29" s="56">
        <f>C29*(1+Sales!$C$6)</f>
        <v>0</v>
      </c>
      <c r="E29" s="56">
        <f>D29*(1+Sales!$C$7)</f>
        <v>0</v>
      </c>
      <c r="F29" s="56">
        <f>E29*(1+Sales!$C$8)</f>
        <v>0</v>
      </c>
      <c r="G29" s="56">
        <f>F29*(1+Sales!$C$9)</f>
        <v>0</v>
      </c>
    </row>
    <row r="30" spans="2:7" x14ac:dyDescent="0.3">
      <c r="B30" s="55" t="s">
        <v>86</v>
      </c>
      <c r="C30" s="56"/>
      <c r="D30" s="56">
        <f>C30*(1+Sales!$C$6)</f>
        <v>0</v>
      </c>
      <c r="E30" s="56">
        <f>D30*(1+Sales!$C$7)</f>
        <v>0</v>
      </c>
      <c r="F30" s="56">
        <f>E30*(1+Sales!$C$8)</f>
        <v>0</v>
      </c>
      <c r="G30" s="56">
        <f>F30*(1+Sales!$C$9)</f>
        <v>0</v>
      </c>
    </row>
    <row r="31" spans="2:7" x14ac:dyDescent="0.3">
      <c r="B31" s="55" t="s">
        <v>87</v>
      </c>
      <c r="C31" s="56"/>
      <c r="D31" s="56">
        <f>C31*(1+Sales!$C$6)</f>
        <v>0</v>
      </c>
      <c r="E31" s="56">
        <f>D31*(1+Sales!$C$7)</f>
        <v>0</v>
      </c>
      <c r="F31" s="56">
        <f>E31*(1+Sales!$C$8)</f>
        <v>0</v>
      </c>
      <c r="G31" s="56">
        <f>F31*(1+Sales!$C$9)</f>
        <v>0</v>
      </c>
    </row>
    <row r="32" spans="2:7" x14ac:dyDescent="0.3">
      <c r="B32" s="55" t="s">
        <v>88</v>
      </c>
      <c r="C32" s="56"/>
      <c r="D32" s="56">
        <f>C32*(1+Sales!$C$6)</f>
        <v>0</v>
      </c>
      <c r="E32" s="56">
        <f>D32*(1+Sales!$C$7)</f>
        <v>0</v>
      </c>
      <c r="F32" s="56">
        <f>E32*(1+Sales!$C$8)</f>
        <v>0</v>
      </c>
      <c r="G32" s="56">
        <f>F32*(1+Sales!$C$9)</f>
        <v>0</v>
      </c>
    </row>
    <row r="33" spans="2:7" x14ac:dyDescent="0.3">
      <c r="B33" s="55" t="s">
        <v>89</v>
      </c>
      <c r="C33" s="56"/>
      <c r="D33" s="56">
        <f>C33*(1+Sales!$C$6)</f>
        <v>0</v>
      </c>
      <c r="E33" s="56">
        <f>D33*(1+Sales!$C$7)</f>
        <v>0</v>
      </c>
      <c r="F33" s="56">
        <f>E33*(1+Sales!$C$8)</f>
        <v>0</v>
      </c>
      <c r="G33" s="56">
        <f>F33*(1+Sales!$C$9)</f>
        <v>0</v>
      </c>
    </row>
    <row r="34" spans="2:7" x14ac:dyDescent="0.3">
      <c r="B34" s="55" t="s">
        <v>90</v>
      </c>
      <c r="C34" s="56"/>
      <c r="D34" s="56">
        <f>C34*(1+Sales!$C$6)</f>
        <v>0</v>
      </c>
      <c r="E34" s="56">
        <f>D34*(1+Sales!$C$7)</f>
        <v>0</v>
      </c>
      <c r="F34" s="56">
        <f>E34*(1+Sales!$C$8)</f>
        <v>0</v>
      </c>
      <c r="G34" s="56">
        <f>F34*(1+Sales!$C$9)</f>
        <v>0</v>
      </c>
    </row>
    <row r="35" spans="2:7" x14ac:dyDescent="0.3">
      <c r="B35" s="55" t="s">
        <v>91</v>
      </c>
      <c r="C35" s="56"/>
      <c r="D35" s="56">
        <f>C35*(1+Sales!$C$6)</f>
        <v>0</v>
      </c>
      <c r="E35" s="56">
        <f>D35*(1+Sales!$C$7)</f>
        <v>0</v>
      </c>
      <c r="F35" s="56">
        <f>E35*(1+Sales!$C$8)</f>
        <v>0</v>
      </c>
      <c r="G35" s="56">
        <f>F35*(1+Sales!$C$9)</f>
        <v>0</v>
      </c>
    </row>
    <row r="36" spans="2:7" x14ac:dyDescent="0.3">
      <c r="B36" s="55" t="s">
        <v>92</v>
      </c>
      <c r="C36" s="56"/>
      <c r="D36" s="56">
        <f>C36*(1+Sales!$C$6)</f>
        <v>0</v>
      </c>
      <c r="E36" s="56">
        <f>D36*(1+Sales!$C$7)</f>
        <v>0</v>
      </c>
      <c r="F36" s="56">
        <f>E36*(1+Sales!$C$8)</f>
        <v>0</v>
      </c>
      <c r="G36" s="56">
        <f>F36*(1+Sales!$C$9)</f>
        <v>0</v>
      </c>
    </row>
    <row r="37" spans="2:7" x14ac:dyDescent="0.3">
      <c r="B37" s="55" t="s">
        <v>93</v>
      </c>
      <c r="C37" s="56"/>
      <c r="D37" s="56">
        <f>C37*(1+Sales!$C$6)</f>
        <v>0</v>
      </c>
      <c r="E37" s="56">
        <f>D37*(1+Sales!$C$7)</f>
        <v>0</v>
      </c>
      <c r="F37" s="56">
        <f>E37*(1+Sales!$C$8)</f>
        <v>0</v>
      </c>
      <c r="G37" s="56">
        <f>F37*(1+Sales!$C$9)</f>
        <v>0</v>
      </c>
    </row>
    <row r="38" spans="2:7" x14ac:dyDescent="0.3">
      <c r="B38" s="55" t="s">
        <v>94</v>
      </c>
      <c r="C38" s="56"/>
      <c r="D38" s="56">
        <f>C38*(1+Sales!$C$6)</f>
        <v>0</v>
      </c>
      <c r="E38" s="56">
        <f>D38*(1+Sales!$C$7)</f>
        <v>0</v>
      </c>
      <c r="F38" s="56">
        <f>E38*(1+Sales!$C$8)</f>
        <v>0</v>
      </c>
      <c r="G38" s="56">
        <f>F38*(1+Sales!$C$9)</f>
        <v>0</v>
      </c>
    </row>
    <row r="39" spans="2:7" x14ac:dyDescent="0.3">
      <c r="B39" s="55" t="s">
        <v>95</v>
      </c>
      <c r="C39" s="56"/>
      <c r="D39" s="56">
        <f>C39*(1+Sales!$C$6)</f>
        <v>0</v>
      </c>
      <c r="E39" s="56">
        <f>D39*(1+Sales!$C$7)</f>
        <v>0</v>
      </c>
      <c r="F39" s="56">
        <f>E39*(1+Sales!$C$8)</f>
        <v>0</v>
      </c>
      <c r="G39" s="56">
        <f>F39*(1+Sales!$C$9)</f>
        <v>0</v>
      </c>
    </row>
    <row r="40" spans="2:7" x14ac:dyDescent="0.3">
      <c r="B40" s="55" t="s">
        <v>96</v>
      </c>
      <c r="C40" s="56"/>
      <c r="D40" s="56">
        <f>C40*(1+Sales!$C$6)</f>
        <v>0</v>
      </c>
      <c r="E40" s="56">
        <f>D40*(1+Sales!$C$7)</f>
        <v>0</v>
      </c>
      <c r="F40" s="56">
        <f>E40*(1+Sales!$C$8)</f>
        <v>0</v>
      </c>
      <c r="G40" s="56">
        <f>F40*(1+Sales!$C$9)</f>
        <v>0</v>
      </c>
    </row>
    <row r="41" spans="2:7" x14ac:dyDescent="0.3">
      <c r="B41" s="53" t="s">
        <v>97</v>
      </c>
      <c r="C41" s="59">
        <f>SUM(C18:C40)</f>
        <v>2000000</v>
      </c>
      <c r="D41" s="59">
        <f t="shared" ref="D41:G41" si="2">SUM(D18:D40)</f>
        <v>2240000</v>
      </c>
      <c r="E41" s="59">
        <f t="shared" si="2"/>
        <v>2508800.0000000005</v>
      </c>
      <c r="F41" s="59">
        <f t="shared" si="2"/>
        <v>2809856.0000000009</v>
      </c>
      <c r="G41" s="59">
        <f t="shared" si="2"/>
        <v>3147038.7200000011</v>
      </c>
    </row>
    <row r="42" spans="2:7" x14ac:dyDescent="0.3">
      <c r="B42" s="55"/>
      <c r="C42" s="56"/>
      <c r="D42" s="56"/>
      <c r="E42" s="56"/>
      <c r="F42" s="56"/>
      <c r="G42" s="56"/>
    </row>
    <row r="43" spans="2:7" x14ac:dyDescent="0.3">
      <c r="B43" s="53" t="s">
        <v>98</v>
      </c>
      <c r="C43" s="58">
        <f>SUM(C15,-C41)</f>
        <v>9578016976.1920013</v>
      </c>
      <c r="D43" s="58">
        <f t="shared" ref="D43:G43" si="3">SUM(D15,-D41)</f>
        <v>12873302816.00205</v>
      </c>
      <c r="E43" s="58">
        <f t="shared" si="3"/>
        <v>16020388926.580332</v>
      </c>
      <c r="F43" s="58">
        <f t="shared" si="3"/>
        <v>17942835597.76997</v>
      </c>
      <c r="G43" s="58">
        <f t="shared" si="3"/>
        <v>25120756596.557961</v>
      </c>
    </row>
    <row r="45" spans="2:7" x14ac:dyDescent="0.3">
      <c r="B45" s="3" t="s">
        <v>99</v>
      </c>
    </row>
    <row r="46" spans="2:7" x14ac:dyDescent="0.3">
      <c r="B46" s="3" t="s">
        <v>100</v>
      </c>
    </row>
    <row r="48" spans="2:7" x14ac:dyDescent="0.3">
      <c r="B48" s="2" t="s">
        <v>101</v>
      </c>
      <c r="C48" s="60">
        <f>SUM(C43,-C45,-C46)</f>
        <v>9578016976.1920013</v>
      </c>
      <c r="D48" s="60">
        <f t="shared" ref="D48:G48" si="4">SUM(D43,-D45,-D46)</f>
        <v>12873302816.00205</v>
      </c>
      <c r="E48" s="60">
        <f t="shared" si="4"/>
        <v>16020388926.580332</v>
      </c>
      <c r="F48" s="60">
        <f t="shared" si="4"/>
        <v>17942835597.76997</v>
      </c>
      <c r="G48" s="60">
        <f t="shared" si="4"/>
        <v>25120756596.557961</v>
      </c>
    </row>
  </sheetData>
  <conditionalFormatting sqref="B41">
    <cfRule type="expression" dxfId="0" priority="2">
      <formula>ROW(#REF!)-ROW(#REF!)-1&lt;&gt;ExpCount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AEDD9C-4CEB-43CB-AC06-734ADA8EC196}">
  <dimension ref="A1:H370"/>
  <sheetViews>
    <sheetView workbookViewId="0">
      <pane ySplit="8" topLeftCell="A9" activePane="bottomLeft" state="frozen"/>
      <selection pane="bottomLeft" activeCell="C4" sqref="C4"/>
    </sheetView>
  </sheetViews>
  <sheetFormatPr defaultRowHeight="16.5" x14ac:dyDescent="0.3"/>
  <cols>
    <col min="1" max="1" width="15.42578125" style="3" customWidth="1"/>
    <col min="2" max="2" width="13.28515625" style="3" customWidth="1"/>
    <col min="3" max="3" width="19.5703125" style="3" bestFit="1" customWidth="1"/>
    <col min="4" max="6" width="20.140625" style="3" bestFit="1" customWidth="1"/>
    <col min="7" max="7" width="18.7109375" style="3" bestFit="1" customWidth="1"/>
    <col min="8" max="8" width="13.5703125" style="3" customWidth="1"/>
    <col min="9" max="16384" width="9.140625" style="3"/>
  </cols>
  <sheetData>
    <row r="1" spans="1:8" x14ac:dyDescent="0.3">
      <c r="A1" s="62" t="s">
        <v>116</v>
      </c>
      <c r="B1" s="63"/>
      <c r="C1" s="64"/>
      <c r="D1" s="64"/>
      <c r="E1" s="64"/>
      <c r="F1" s="64"/>
      <c r="G1" s="64"/>
      <c r="H1" s="65"/>
    </row>
    <row r="2" spans="1:8" x14ac:dyDescent="0.3">
      <c r="A2" s="66"/>
      <c r="B2" s="63"/>
      <c r="C2" s="64"/>
      <c r="D2" s="64"/>
      <c r="E2" s="64"/>
      <c r="F2" s="64"/>
      <c r="G2" s="64"/>
      <c r="H2" s="63"/>
    </row>
    <row r="3" spans="1:8" x14ac:dyDescent="0.3">
      <c r="A3" s="67" t="s">
        <v>103</v>
      </c>
      <c r="B3" s="67"/>
      <c r="C3" s="94">
        <f>'Start-Up'!H63</f>
        <v>6600000000</v>
      </c>
      <c r="D3" s="64"/>
      <c r="E3" s="64"/>
      <c r="F3" s="64"/>
      <c r="G3" s="64"/>
      <c r="H3" s="68"/>
    </row>
    <row r="4" spans="1:8" x14ac:dyDescent="0.3">
      <c r="A4" s="67" t="s">
        <v>104</v>
      </c>
      <c r="B4" s="67"/>
      <c r="C4" s="82">
        <v>0.1</v>
      </c>
      <c r="D4" s="64"/>
      <c r="E4" s="64"/>
      <c r="F4" s="64"/>
      <c r="G4" s="64"/>
      <c r="H4" s="68"/>
    </row>
    <row r="5" spans="1:8" x14ac:dyDescent="0.3">
      <c r="A5" s="67" t="s">
        <v>105</v>
      </c>
      <c r="B5" s="67"/>
      <c r="C5" s="96">
        <v>60</v>
      </c>
      <c r="D5" s="64"/>
      <c r="E5" s="64"/>
      <c r="F5" s="69"/>
      <c r="G5" s="69"/>
      <c r="H5" s="70"/>
    </row>
    <row r="6" spans="1:8" x14ac:dyDescent="0.3">
      <c r="A6" s="67" t="s">
        <v>106</v>
      </c>
      <c r="B6" s="67"/>
      <c r="C6" s="97">
        <v>45292</v>
      </c>
      <c r="D6" s="69"/>
      <c r="E6" s="64"/>
      <c r="F6" s="64"/>
      <c r="G6" s="64"/>
      <c r="H6" s="68"/>
    </row>
    <row r="7" spans="1:8" x14ac:dyDescent="0.3">
      <c r="A7" s="71" t="s">
        <v>107</v>
      </c>
      <c r="B7" s="63"/>
      <c r="C7" s="72"/>
      <c r="D7" s="69"/>
      <c r="E7" s="64"/>
      <c r="F7" s="64"/>
      <c r="G7" s="64"/>
      <c r="H7" s="68"/>
    </row>
    <row r="8" spans="1:8" ht="44.25" x14ac:dyDescent="0.3">
      <c r="A8" s="73" t="s">
        <v>108</v>
      </c>
      <c r="B8" s="73" t="s">
        <v>109</v>
      </c>
      <c r="C8" s="73" t="s">
        <v>110</v>
      </c>
      <c r="D8" s="73" t="s">
        <v>111</v>
      </c>
      <c r="E8" s="73" t="s">
        <v>112</v>
      </c>
      <c r="F8" s="83" t="s">
        <v>113</v>
      </c>
      <c r="G8" s="83" t="s">
        <v>114</v>
      </c>
      <c r="H8" s="73" t="s">
        <v>115</v>
      </c>
    </row>
    <row r="9" spans="1:8" x14ac:dyDescent="0.3">
      <c r="A9" s="74">
        <f>DATE(YEAR(C6),MONTH(C6)+1,1-1)</f>
        <v>45322</v>
      </c>
      <c r="B9" s="75">
        <v>1</v>
      </c>
      <c r="C9" s="64">
        <f>$C$3</f>
        <v>6600000000</v>
      </c>
      <c r="D9" s="64">
        <f>-PMT(C4/12,C5,C3,0,0)</f>
        <v>140230495.0943706</v>
      </c>
      <c r="E9" s="64">
        <f t="shared" ref="E9:E72" si="0">C9*$C$4/12</f>
        <v>55000000</v>
      </c>
      <c r="F9" s="64">
        <f t="shared" ref="F9:F72" si="1">D9-E9</f>
        <v>85230495.094370604</v>
      </c>
      <c r="G9" s="64">
        <f t="shared" ref="G9:G72" si="2">C9-F9</f>
        <v>6514769504.9056292</v>
      </c>
      <c r="H9" s="68">
        <f t="shared" ref="H9:H72" si="3">G9/$C$3</f>
        <v>0.98708628862206504</v>
      </c>
    </row>
    <row r="10" spans="1:8" x14ac:dyDescent="0.3">
      <c r="A10" s="76">
        <f t="shared" ref="A10:A73" si="4">DATE(YEAR(A9),MONTH(A9)+2,1-1)</f>
        <v>45351</v>
      </c>
      <c r="B10" s="75">
        <v>2</v>
      </c>
      <c r="C10" s="64">
        <f t="shared" ref="C10:C73" si="5">IF(ROUND(G9,0)&gt;0,G9,0)</f>
        <v>6514769504.9056292</v>
      </c>
      <c r="D10" s="64">
        <f t="shared" ref="D10:D73" si="6">IF($C$5+1-B10=0,0,D9)</f>
        <v>140230495.0943706</v>
      </c>
      <c r="E10" s="64">
        <f t="shared" si="0"/>
        <v>54289745.874213576</v>
      </c>
      <c r="F10" s="64">
        <f t="shared" si="1"/>
        <v>85940749.220157027</v>
      </c>
      <c r="G10" s="64">
        <f t="shared" si="2"/>
        <v>6428828755.6854725</v>
      </c>
      <c r="H10" s="68">
        <f t="shared" si="3"/>
        <v>0.97406496298264733</v>
      </c>
    </row>
    <row r="11" spans="1:8" x14ac:dyDescent="0.3">
      <c r="A11" s="76">
        <f t="shared" si="4"/>
        <v>45382</v>
      </c>
      <c r="B11" s="75">
        <v>3</v>
      </c>
      <c r="C11" s="64">
        <f t="shared" si="5"/>
        <v>6428828755.6854725</v>
      </c>
      <c r="D11" s="64">
        <f t="shared" si="6"/>
        <v>140230495.0943706</v>
      </c>
      <c r="E11" s="64">
        <f t="shared" si="0"/>
        <v>53573572.964045607</v>
      </c>
      <c r="F11" s="64">
        <f t="shared" si="1"/>
        <v>86656922.13032499</v>
      </c>
      <c r="G11" s="64">
        <f t="shared" si="2"/>
        <v>6342171833.5551472</v>
      </c>
      <c r="H11" s="68">
        <f t="shared" si="3"/>
        <v>0.96093512629623445</v>
      </c>
    </row>
    <row r="12" spans="1:8" x14ac:dyDescent="0.3">
      <c r="A12" s="76">
        <f t="shared" si="4"/>
        <v>45412</v>
      </c>
      <c r="B12" s="75">
        <v>4</v>
      </c>
      <c r="C12" s="64">
        <f t="shared" si="5"/>
        <v>6342171833.5551472</v>
      </c>
      <c r="D12" s="64">
        <f t="shared" si="6"/>
        <v>140230495.0943706</v>
      </c>
      <c r="E12" s="64">
        <f t="shared" si="0"/>
        <v>52851431.9462929</v>
      </c>
      <c r="F12" s="64">
        <f t="shared" si="1"/>
        <v>87379063.148077697</v>
      </c>
      <c r="G12" s="64">
        <f t="shared" si="2"/>
        <v>6254792770.4070692</v>
      </c>
      <c r="H12" s="68">
        <f t="shared" si="3"/>
        <v>0.9476958743041014</v>
      </c>
    </row>
    <row r="13" spans="1:8" x14ac:dyDescent="0.3">
      <c r="A13" s="76">
        <f t="shared" si="4"/>
        <v>45443</v>
      </c>
      <c r="B13" s="75">
        <v>5</v>
      </c>
      <c r="C13" s="64">
        <f t="shared" si="5"/>
        <v>6254792770.4070692</v>
      </c>
      <c r="D13" s="64">
        <f t="shared" si="6"/>
        <v>140230495.0943706</v>
      </c>
      <c r="E13" s="64">
        <f t="shared" si="0"/>
        <v>52123273.086725585</v>
      </c>
      <c r="F13" s="64">
        <f t="shared" si="1"/>
        <v>88107222.007645011</v>
      </c>
      <c r="G13" s="64">
        <f t="shared" si="2"/>
        <v>6166685548.3994246</v>
      </c>
      <c r="H13" s="68">
        <f t="shared" si="3"/>
        <v>0.93434629521203405</v>
      </c>
    </row>
    <row r="14" spans="1:8" x14ac:dyDescent="0.3">
      <c r="A14" s="76">
        <f t="shared" si="4"/>
        <v>45473</v>
      </c>
      <c r="B14" s="75">
        <v>6</v>
      </c>
      <c r="C14" s="64">
        <f t="shared" si="5"/>
        <v>6166685548.3994246</v>
      </c>
      <c r="D14" s="64">
        <f t="shared" si="6"/>
        <v>140230495.0943706</v>
      </c>
      <c r="E14" s="64">
        <f t="shared" si="0"/>
        <v>51389046.236661874</v>
      </c>
      <c r="F14" s="64">
        <f t="shared" si="1"/>
        <v>88841448.857708722</v>
      </c>
      <c r="G14" s="64">
        <f t="shared" si="2"/>
        <v>6077844099.5417156</v>
      </c>
      <c r="H14" s="68">
        <f t="shared" si="3"/>
        <v>0.9208854696275327</v>
      </c>
    </row>
    <row r="15" spans="1:8" x14ac:dyDescent="0.3">
      <c r="A15" s="76">
        <f t="shared" si="4"/>
        <v>45504</v>
      </c>
      <c r="B15" s="75">
        <v>7</v>
      </c>
      <c r="C15" s="64">
        <f t="shared" si="5"/>
        <v>6077844099.5417156</v>
      </c>
      <c r="D15" s="64">
        <f t="shared" si="6"/>
        <v>140230495.0943706</v>
      </c>
      <c r="E15" s="64">
        <f t="shared" si="0"/>
        <v>50648700.829514295</v>
      </c>
      <c r="F15" s="64">
        <f t="shared" si="1"/>
        <v>89581794.264856309</v>
      </c>
      <c r="G15" s="64">
        <f t="shared" si="2"/>
        <v>5988262305.2768593</v>
      </c>
      <c r="H15" s="68">
        <f t="shared" si="3"/>
        <v>0.90731247049649388</v>
      </c>
    </row>
    <row r="16" spans="1:8" x14ac:dyDescent="0.3">
      <c r="A16" s="76">
        <f t="shared" si="4"/>
        <v>45535</v>
      </c>
      <c r="B16" s="75">
        <v>8</v>
      </c>
      <c r="C16" s="64">
        <f t="shared" si="5"/>
        <v>5988262305.2768593</v>
      </c>
      <c r="D16" s="64">
        <f t="shared" si="6"/>
        <v>140230495.0943706</v>
      </c>
      <c r="E16" s="64">
        <f t="shared" si="0"/>
        <v>49902185.877307169</v>
      </c>
      <c r="F16" s="64">
        <f t="shared" si="1"/>
        <v>90328309.217063427</v>
      </c>
      <c r="G16" s="64">
        <f t="shared" si="2"/>
        <v>5897933996.0597954</v>
      </c>
      <c r="H16" s="68">
        <f t="shared" si="3"/>
        <v>0.89362636303936294</v>
      </c>
    </row>
    <row r="17" spans="1:8" x14ac:dyDescent="0.3">
      <c r="A17" s="76">
        <f t="shared" si="4"/>
        <v>45565</v>
      </c>
      <c r="B17" s="75">
        <v>9</v>
      </c>
      <c r="C17" s="64">
        <f t="shared" si="5"/>
        <v>5897933996.0597954</v>
      </c>
      <c r="D17" s="64">
        <f t="shared" si="6"/>
        <v>140230495.0943706</v>
      </c>
      <c r="E17" s="64">
        <f t="shared" si="0"/>
        <v>49149449.967164963</v>
      </c>
      <c r="F17" s="64">
        <f t="shared" si="1"/>
        <v>91081045.12720564</v>
      </c>
      <c r="G17" s="64">
        <f t="shared" si="2"/>
        <v>5806852950.9325895</v>
      </c>
      <c r="H17" s="68">
        <f t="shared" si="3"/>
        <v>0.87982620468675599</v>
      </c>
    </row>
    <row r="18" spans="1:8" x14ac:dyDescent="0.3">
      <c r="A18" s="76">
        <f t="shared" si="4"/>
        <v>45596</v>
      </c>
      <c r="B18" s="75">
        <v>10</v>
      </c>
      <c r="C18" s="64">
        <f t="shared" si="5"/>
        <v>5806852950.9325895</v>
      </c>
      <c r="D18" s="64">
        <f t="shared" si="6"/>
        <v>140230495.0943706</v>
      </c>
      <c r="E18" s="64">
        <f t="shared" si="0"/>
        <v>48390441.257771581</v>
      </c>
      <c r="F18" s="64">
        <f t="shared" si="1"/>
        <v>91840053.836599022</v>
      </c>
      <c r="G18" s="64">
        <f t="shared" si="2"/>
        <v>5715012897.0959902</v>
      </c>
      <c r="H18" s="68">
        <f t="shared" si="3"/>
        <v>0.86591104501454397</v>
      </c>
    </row>
    <row r="19" spans="1:8" x14ac:dyDescent="0.3">
      <c r="A19" s="76">
        <f t="shared" si="4"/>
        <v>45626</v>
      </c>
      <c r="B19" s="75">
        <v>11</v>
      </c>
      <c r="C19" s="64">
        <f t="shared" si="5"/>
        <v>5715012897.0959902</v>
      </c>
      <c r="D19" s="64">
        <f t="shared" si="6"/>
        <v>140230495.0943706</v>
      </c>
      <c r="E19" s="64">
        <f t="shared" si="0"/>
        <v>47625107.475799918</v>
      </c>
      <c r="F19" s="64">
        <f t="shared" si="1"/>
        <v>92605387.618570685</v>
      </c>
      <c r="G19" s="64">
        <f t="shared" si="2"/>
        <v>5622407509.4774199</v>
      </c>
      <c r="H19" s="68">
        <f t="shared" si="3"/>
        <v>0.85187992567839699</v>
      </c>
    </row>
    <row r="20" spans="1:8" x14ac:dyDescent="0.3">
      <c r="A20" s="76">
        <f t="shared" si="4"/>
        <v>45657</v>
      </c>
      <c r="B20" s="75">
        <v>12</v>
      </c>
      <c r="C20" s="64">
        <f t="shared" si="5"/>
        <v>5622407509.4774199</v>
      </c>
      <c r="D20" s="64">
        <f t="shared" si="6"/>
        <v>140230495.0943706</v>
      </c>
      <c r="E20" s="64">
        <f t="shared" si="0"/>
        <v>46853395.91231183</v>
      </c>
      <c r="F20" s="64">
        <f t="shared" si="1"/>
        <v>93377099.182058781</v>
      </c>
      <c r="G20" s="64">
        <f t="shared" si="2"/>
        <v>5529030410.2953615</v>
      </c>
      <c r="H20" s="68">
        <f t="shared" si="3"/>
        <v>0.83773188034778201</v>
      </c>
    </row>
    <row r="21" spans="1:8" x14ac:dyDescent="0.3">
      <c r="A21" s="76">
        <f t="shared" si="4"/>
        <v>45688</v>
      </c>
      <c r="B21" s="75">
        <v>13</v>
      </c>
      <c r="C21" s="64">
        <f t="shared" si="5"/>
        <v>5529030410.2953615</v>
      </c>
      <c r="D21" s="64">
        <f t="shared" si="6"/>
        <v>140230495.0943706</v>
      </c>
      <c r="E21" s="64">
        <f t="shared" si="0"/>
        <v>46075253.419128008</v>
      </c>
      <c r="F21" s="64">
        <f t="shared" si="1"/>
        <v>94155241.675242603</v>
      </c>
      <c r="G21" s="64">
        <f t="shared" si="2"/>
        <v>5434875168.6201191</v>
      </c>
      <c r="H21" s="68">
        <f t="shared" si="3"/>
        <v>0.82346593463941198</v>
      </c>
    </row>
    <row r="22" spans="1:8" x14ac:dyDescent="0.3">
      <c r="A22" s="76">
        <f t="shared" si="4"/>
        <v>45716</v>
      </c>
      <c r="B22" s="75">
        <v>14</v>
      </c>
      <c r="C22" s="64">
        <f t="shared" si="5"/>
        <v>5434875168.6201191</v>
      </c>
      <c r="D22" s="64">
        <f t="shared" si="6"/>
        <v>140230495.0943706</v>
      </c>
      <c r="E22" s="64">
        <f t="shared" si="0"/>
        <v>45290626.405167662</v>
      </c>
      <c r="F22" s="64">
        <f t="shared" si="1"/>
        <v>94939868.689202935</v>
      </c>
      <c r="G22" s="64">
        <f t="shared" si="2"/>
        <v>5339935299.9309158</v>
      </c>
      <c r="H22" s="68">
        <f t="shared" si="3"/>
        <v>0.80908110605013872</v>
      </c>
    </row>
    <row r="23" spans="1:8" x14ac:dyDescent="0.3">
      <c r="A23" s="76">
        <f t="shared" si="4"/>
        <v>45747</v>
      </c>
      <c r="B23" s="75">
        <v>15</v>
      </c>
      <c r="C23" s="64">
        <f t="shared" si="5"/>
        <v>5339935299.9309158</v>
      </c>
      <c r="D23" s="64">
        <f t="shared" si="6"/>
        <v>140230495.0943706</v>
      </c>
      <c r="E23" s="64">
        <f t="shared" si="0"/>
        <v>44499460.832757629</v>
      </c>
      <c r="F23" s="64">
        <f t="shared" si="1"/>
        <v>95731034.261612982</v>
      </c>
      <c r="G23" s="64">
        <f t="shared" si="2"/>
        <v>5244204265.6693029</v>
      </c>
      <c r="H23" s="68">
        <f t="shared" si="3"/>
        <v>0.7945764038892883</v>
      </c>
    </row>
    <row r="24" spans="1:8" x14ac:dyDescent="0.3">
      <c r="A24" s="76">
        <f t="shared" si="4"/>
        <v>45777</v>
      </c>
      <c r="B24" s="75">
        <v>16</v>
      </c>
      <c r="C24" s="64">
        <f t="shared" si="5"/>
        <v>5244204265.6693029</v>
      </c>
      <c r="D24" s="64">
        <f t="shared" si="6"/>
        <v>140230495.0943706</v>
      </c>
      <c r="E24" s="64">
        <f t="shared" si="0"/>
        <v>43701702.213910855</v>
      </c>
      <c r="F24" s="64">
        <f t="shared" si="1"/>
        <v>96528792.880459756</v>
      </c>
      <c r="G24" s="64">
        <f t="shared" si="2"/>
        <v>5147675472.7888432</v>
      </c>
      <c r="H24" s="68">
        <f t="shared" si="3"/>
        <v>0.7799508292104308</v>
      </c>
    </row>
    <row r="25" spans="1:8" x14ac:dyDescent="0.3">
      <c r="A25" s="76">
        <f t="shared" si="4"/>
        <v>45808</v>
      </c>
      <c r="B25" s="75">
        <v>17</v>
      </c>
      <c r="C25" s="64">
        <f t="shared" si="5"/>
        <v>5147675472.7888432</v>
      </c>
      <c r="D25" s="64">
        <f t="shared" si="6"/>
        <v>140230495.0943706</v>
      </c>
      <c r="E25" s="64">
        <f t="shared" si="0"/>
        <v>42897295.606573693</v>
      </c>
      <c r="F25" s="64">
        <f t="shared" si="1"/>
        <v>97333199.487796903</v>
      </c>
      <c r="G25" s="64">
        <f t="shared" si="2"/>
        <v>5050342273.3010464</v>
      </c>
      <c r="H25" s="68">
        <f t="shared" si="3"/>
        <v>0.76520337474258282</v>
      </c>
    </row>
    <row r="26" spans="1:8" x14ac:dyDescent="0.3">
      <c r="A26" s="76">
        <f t="shared" si="4"/>
        <v>45838</v>
      </c>
      <c r="B26" s="75">
        <v>18</v>
      </c>
      <c r="C26" s="64">
        <f t="shared" si="5"/>
        <v>5050342273.3010464</v>
      </c>
      <c r="D26" s="64">
        <f t="shared" si="6"/>
        <v>140230495.0943706</v>
      </c>
      <c r="E26" s="64">
        <f t="shared" si="0"/>
        <v>42086185.610842057</v>
      </c>
      <c r="F26" s="64">
        <f t="shared" si="1"/>
        <v>98144309.483528554</v>
      </c>
      <c r="G26" s="64">
        <f t="shared" si="2"/>
        <v>4952197963.8175182</v>
      </c>
      <c r="H26" s="68">
        <f t="shared" si="3"/>
        <v>0.75033302482083608</v>
      </c>
    </row>
    <row r="27" spans="1:8" x14ac:dyDescent="0.3">
      <c r="A27" s="76">
        <f t="shared" si="4"/>
        <v>45869</v>
      </c>
      <c r="B27" s="75">
        <v>19</v>
      </c>
      <c r="C27" s="64">
        <f t="shared" si="5"/>
        <v>4952197963.8175182</v>
      </c>
      <c r="D27" s="64">
        <f t="shared" si="6"/>
        <v>140230495.0943706</v>
      </c>
      <c r="E27" s="64">
        <f t="shared" si="0"/>
        <v>41268316.365145989</v>
      </c>
      <c r="F27" s="64">
        <f t="shared" si="1"/>
        <v>98962178.729224622</v>
      </c>
      <c r="G27" s="64">
        <f t="shared" si="2"/>
        <v>4853235785.088294</v>
      </c>
      <c r="H27" s="68">
        <f t="shared" si="3"/>
        <v>0.73533875531640813</v>
      </c>
    </row>
    <row r="28" spans="1:8" x14ac:dyDescent="0.3">
      <c r="A28" s="76">
        <f t="shared" si="4"/>
        <v>45900</v>
      </c>
      <c r="B28" s="75">
        <v>20</v>
      </c>
      <c r="C28" s="64">
        <f t="shared" si="5"/>
        <v>4853235785.088294</v>
      </c>
      <c r="D28" s="64">
        <f t="shared" si="6"/>
        <v>140230495.0943706</v>
      </c>
      <c r="E28" s="64">
        <f t="shared" si="0"/>
        <v>40443631.542402454</v>
      </c>
      <c r="F28" s="64">
        <f t="shared" si="1"/>
        <v>99786863.551968157</v>
      </c>
      <c r="G28" s="64">
        <f t="shared" si="2"/>
        <v>4753448921.5363255</v>
      </c>
      <c r="H28" s="68">
        <f t="shared" si="3"/>
        <v>0.7202195335661099</v>
      </c>
    </row>
    <row r="29" spans="1:8" x14ac:dyDescent="0.3">
      <c r="A29" s="76">
        <f t="shared" si="4"/>
        <v>45930</v>
      </c>
      <c r="B29" s="75">
        <v>21</v>
      </c>
      <c r="C29" s="64">
        <f t="shared" si="5"/>
        <v>4753448921.5363255</v>
      </c>
      <c r="D29" s="64">
        <f t="shared" si="6"/>
        <v>140230495.0943706</v>
      </c>
      <c r="E29" s="64">
        <f t="shared" si="0"/>
        <v>39612074.346136048</v>
      </c>
      <c r="F29" s="64">
        <f t="shared" si="1"/>
        <v>100618420.74823456</v>
      </c>
      <c r="G29" s="64">
        <f t="shared" si="2"/>
        <v>4652830500.7880907</v>
      </c>
      <c r="H29" s="68">
        <f t="shared" si="3"/>
        <v>0.70497431830122581</v>
      </c>
    </row>
    <row r="30" spans="1:8" x14ac:dyDescent="0.3">
      <c r="A30" s="76">
        <f t="shared" si="4"/>
        <v>45961</v>
      </c>
      <c r="B30" s="75">
        <v>22</v>
      </c>
      <c r="C30" s="64">
        <f t="shared" si="5"/>
        <v>4652830500.7880907</v>
      </c>
      <c r="D30" s="64">
        <f t="shared" si="6"/>
        <v>140230495.0943706</v>
      </c>
      <c r="E30" s="64">
        <f t="shared" si="0"/>
        <v>38773587.506567426</v>
      </c>
      <c r="F30" s="64">
        <f t="shared" si="1"/>
        <v>101456907.58780318</v>
      </c>
      <c r="G30" s="64">
        <f t="shared" si="2"/>
        <v>4551373593.2002878</v>
      </c>
      <c r="H30" s="68">
        <f t="shared" si="3"/>
        <v>0.68960205957580123</v>
      </c>
    </row>
    <row r="31" spans="1:8" x14ac:dyDescent="0.3">
      <c r="A31" s="76">
        <f t="shared" si="4"/>
        <v>45991</v>
      </c>
      <c r="B31" s="75">
        <v>23</v>
      </c>
      <c r="C31" s="64">
        <f t="shared" si="5"/>
        <v>4551373593.2002878</v>
      </c>
      <c r="D31" s="64">
        <f t="shared" si="6"/>
        <v>140230495.0943706</v>
      </c>
      <c r="E31" s="64">
        <f t="shared" si="0"/>
        <v>37928113.276669063</v>
      </c>
      <c r="F31" s="64">
        <f t="shared" si="1"/>
        <v>102302381.81770155</v>
      </c>
      <c r="G31" s="64">
        <f t="shared" si="2"/>
        <v>4449071211.3825865</v>
      </c>
      <c r="H31" s="68">
        <f t="shared" si="3"/>
        <v>0.67410169869433123</v>
      </c>
    </row>
    <row r="32" spans="1:8" x14ac:dyDescent="0.3">
      <c r="A32" s="76">
        <f t="shared" si="4"/>
        <v>46022</v>
      </c>
      <c r="B32" s="75">
        <v>24</v>
      </c>
      <c r="C32" s="64">
        <f t="shared" si="5"/>
        <v>4449071211.3825865</v>
      </c>
      <c r="D32" s="64">
        <f t="shared" si="6"/>
        <v>140230495.0943706</v>
      </c>
      <c r="E32" s="64">
        <f t="shared" si="0"/>
        <v>37075593.428188227</v>
      </c>
      <c r="F32" s="64">
        <f t="shared" si="1"/>
        <v>103154901.66618237</v>
      </c>
      <c r="G32" s="64">
        <f t="shared" si="2"/>
        <v>4345916309.716404</v>
      </c>
      <c r="H32" s="68">
        <f t="shared" si="3"/>
        <v>0.65847216813884912</v>
      </c>
    </row>
    <row r="33" spans="1:8" x14ac:dyDescent="0.3">
      <c r="A33" s="76">
        <f t="shared" si="4"/>
        <v>46053</v>
      </c>
      <c r="B33" s="75">
        <v>25</v>
      </c>
      <c r="C33" s="64">
        <f t="shared" si="5"/>
        <v>4345916309.716404</v>
      </c>
      <c r="D33" s="64">
        <f t="shared" si="6"/>
        <v>140230495.0943706</v>
      </c>
      <c r="E33" s="64">
        <f t="shared" si="0"/>
        <v>36215969.247636698</v>
      </c>
      <c r="F33" s="64">
        <f t="shared" si="1"/>
        <v>104014525.8467339</v>
      </c>
      <c r="G33" s="64">
        <f t="shared" si="2"/>
        <v>4241901783.8696699</v>
      </c>
      <c r="H33" s="68">
        <f t="shared" si="3"/>
        <v>0.64271239149540449</v>
      </c>
    </row>
    <row r="34" spans="1:8" x14ac:dyDescent="0.3">
      <c r="A34" s="76">
        <f t="shared" si="4"/>
        <v>46081</v>
      </c>
      <c r="B34" s="75">
        <v>26</v>
      </c>
      <c r="C34" s="64">
        <f t="shared" si="5"/>
        <v>4241901783.8696699</v>
      </c>
      <c r="D34" s="64">
        <f t="shared" si="6"/>
        <v>140230495.0943706</v>
      </c>
      <c r="E34" s="64">
        <f t="shared" si="0"/>
        <v>35349181.532247253</v>
      </c>
      <c r="F34" s="64">
        <f t="shared" si="1"/>
        <v>104881313.56212336</v>
      </c>
      <c r="G34" s="64">
        <f t="shared" si="2"/>
        <v>4137020470.3075466</v>
      </c>
      <c r="H34" s="68">
        <f t="shared" si="3"/>
        <v>0.62682128337993126</v>
      </c>
    </row>
    <row r="35" spans="1:8" x14ac:dyDescent="0.3">
      <c r="A35" s="76">
        <f t="shared" si="4"/>
        <v>46112</v>
      </c>
      <c r="B35" s="75">
        <v>27</v>
      </c>
      <c r="C35" s="64">
        <f t="shared" si="5"/>
        <v>4137020470.3075466</v>
      </c>
      <c r="D35" s="64">
        <f t="shared" si="6"/>
        <v>140230495.0943706</v>
      </c>
      <c r="E35" s="64">
        <f t="shared" si="0"/>
        <v>34475170.585896224</v>
      </c>
      <c r="F35" s="64">
        <f t="shared" si="1"/>
        <v>105755324.50847438</v>
      </c>
      <c r="G35" s="64">
        <f t="shared" si="2"/>
        <v>4031265145.7990723</v>
      </c>
      <c r="H35" s="68">
        <f t="shared" si="3"/>
        <v>0.61079774936349585</v>
      </c>
    </row>
    <row r="36" spans="1:8" x14ac:dyDescent="0.3">
      <c r="A36" s="76">
        <f t="shared" si="4"/>
        <v>46142</v>
      </c>
      <c r="B36" s="75">
        <v>28</v>
      </c>
      <c r="C36" s="64">
        <f t="shared" si="5"/>
        <v>4031265145.7990723</v>
      </c>
      <c r="D36" s="64">
        <f t="shared" si="6"/>
        <v>140230495.0943706</v>
      </c>
      <c r="E36" s="64">
        <f t="shared" si="0"/>
        <v>33593876.21499227</v>
      </c>
      <c r="F36" s="64">
        <f t="shared" si="1"/>
        <v>106636618.87937833</v>
      </c>
      <c r="G36" s="64">
        <f t="shared" si="2"/>
        <v>3924628526.9196939</v>
      </c>
      <c r="H36" s="68">
        <f t="shared" si="3"/>
        <v>0.59464068589692332</v>
      </c>
    </row>
    <row r="37" spans="1:8" x14ac:dyDescent="0.3">
      <c r="A37" s="76">
        <f t="shared" si="4"/>
        <v>46173</v>
      </c>
      <c r="B37" s="75">
        <v>29</v>
      </c>
      <c r="C37" s="64">
        <f t="shared" si="5"/>
        <v>3924628526.9196939</v>
      </c>
      <c r="D37" s="64">
        <f t="shared" si="6"/>
        <v>140230495.0943706</v>
      </c>
      <c r="E37" s="64">
        <f t="shared" si="0"/>
        <v>32705237.724330783</v>
      </c>
      <c r="F37" s="64">
        <f t="shared" si="1"/>
        <v>107525257.37003982</v>
      </c>
      <c r="G37" s="64">
        <f t="shared" si="2"/>
        <v>3817103269.549654</v>
      </c>
      <c r="H37" s="68">
        <f t="shared" si="3"/>
        <v>0.57834898023479608</v>
      </c>
    </row>
    <row r="38" spans="1:8" x14ac:dyDescent="0.3">
      <c r="A38" s="76">
        <f t="shared" si="4"/>
        <v>46203</v>
      </c>
      <c r="B38" s="75">
        <v>30</v>
      </c>
      <c r="C38" s="64">
        <f t="shared" si="5"/>
        <v>3817103269.549654</v>
      </c>
      <c r="D38" s="64">
        <f t="shared" si="6"/>
        <v>140230495.0943706</v>
      </c>
      <c r="E38" s="64">
        <f t="shared" si="0"/>
        <v>31809193.912913784</v>
      </c>
      <c r="F38" s="64">
        <f t="shared" si="1"/>
        <v>108421301.18145682</v>
      </c>
      <c r="G38" s="64">
        <f t="shared" si="2"/>
        <v>3708681968.368197</v>
      </c>
      <c r="H38" s="68">
        <f t="shared" si="3"/>
        <v>0.56192151035881777</v>
      </c>
    </row>
    <row r="39" spans="1:8" x14ac:dyDescent="0.3">
      <c r="A39" s="76">
        <f t="shared" si="4"/>
        <v>46234</v>
      </c>
      <c r="B39" s="75">
        <v>31</v>
      </c>
      <c r="C39" s="64">
        <f t="shared" si="5"/>
        <v>3708681968.368197</v>
      </c>
      <c r="D39" s="64">
        <f t="shared" si="6"/>
        <v>140230495.0943706</v>
      </c>
      <c r="E39" s="64">
        <f t="shared" si="0"/>
        <v>30905683.069734976</v>
      </c>
      <c r="F39" s="64">
        <f t="shared" si="1"/>
        <v>109324812.02463563</v>
      </c>
      <c r="G39" s="64">
        <f t="shared" si="2"/>
        <v>3599357156.3435612</v>
      </c>
      <c r="H39" s="68">
        <f t="shared" si="3"/>
        <v>0.54535714490053955</v>
      </c>
    </row>
    <row r="40" spans="1:8" x14ac:dyDescent="0.3">
      <c r="A40" s="76">
        <f t="shared" si="4"/>
        <v>46265</v>
      </c>
      <c r="B40" s="75">
        <v>32</v>
      </c>
      <c r="C40" s="64">
        <f t="shared" si="5"/>
        <v>3599357156.3435612</v>
      </c>
      <c r="D40" s="64">
        <f t="shared" si="6"/>
        <v>140230495.0943706</v>
      </c>
      <c r="E40" s="64">
        <f t="shared" si="0"/>
        <v>29994642.969529677</v>
      </c>
      <c r="F40" s="64">
        <f t="shared" si="1"/>
        <v>110235852.12484093</v>
      </c>
      <c r="G40" s="64">
        <f t="shared" si="2"/>
        <v>3489121304.2187204</v>
      </c>
      <c r="H40" s="68">
        <f t="shared" si="3"/>
        <v>0.52865474306344251</v>
      </c>
    </row>
    <row r="41" spans="1:8" x14ac:dyDescent="0.3">
      <c r="A41" s="76">
        <f t="shared" si="4"/>
        <v>46295</v>
      </c>
      <c r="B41" s="75">
        <v>33</v>
      </c>
      <c r="C41" s="64">
        <f t="shared" si="5"/>
        <v>3489121304.2187204</v>
      </c>
      <c r="D41" s="64">
        <f t="shared" si="6"/>
        <v>140230495.0943706</v>
      </c>
      <c r="E41" s="64">
        <f t="shared" si="0"/>
        <v>29076010.86848934</v>
      </c>
      <c r="F41" s="64">
        <f t="shared" si="1"/>
        <v>111154484.22588126</v>
      </c>
      <c r="G41" s="64">
        <f t="shared" si="2"/>
        <v>3377966819.9928393</v>
      </c>
      <c r="H41" s="68">
        <f t="shared" si="3"/>
        <v>0.5118131545443696</v>
      </c>
    </row>
    <row r="42" spans="1:8" x14ac:dyDescent="0.3">
      <c r="A42" s="76">
        <f t="shared" si="4"/>
        <v>46326</v>
      </c>
      <c r="B42" s="75">
        <v>34</v>
      </c>
      <c r="C42" s="64">
        <f t="shared" si="5"/>
        <v>3377966819.9928393</v>
      </c>
      <c r="D42" s="64">
        <f t="shared" si="6"/>
        <v>140230495.0943706</v>
      </c>
      <c r="E42" s="64">
        <f t="shared" si="0"/>
        <v>28149723.499940332</v>
      </c>
      <c r="F42" s="64">
        <f t="shared" si="1"/>
        <v>112080771.59443027</v>
      </c>
      <c r="G42" s="64">
        <f t="shared" si="2"/>
        <v>3265886048.3984089</v>
      </c>
      <c r="H42" s="68">
        <f t="shared" si="3"/>
        <v>0.49483121945430436</v>
      </c>
    </row>
    <row r="43" spans="1:8" x14ac:dyDescent="0.3">
      <c r="A43" s="76">
        <f t="shared" si="4"/>
        <v>46356</v>
      </c>
      <c r="B43" s="75">
        <v>35</v>
      </c>
      <c r="C43" s="64">
        <f t="shared" si="5"/>
        <v>3265886048.3984089</v>
      </c>
      <c r="D43" s="64">
        <f t="shared" si="6"/>
        <v>140230495.0943706</v>
      </c>
      <c r="E43" s="64">
        <f t="shared" si="0"/>
        <v>27215717.069986742</v>
      </c>
      <c r="F43" s="64">
        <f t="shared" si="1"/>
        <v>113014778.02438386</v>
      </c>
      <c r="G43" s="64">
        <f t="shared" si="2"/>
        <v>3152871270.3740249</v>
      </c>
      <c r="H43" s="68">
        <f t="shared" si="3"/>
        <v>0.47770776823848859</v>
      </c>
    </row>
    <row r="44" spans="1:8" x14ac:dyDescent="0.3">
      <c r="A44" s="76">
        <f t="shared" si="4"/>
        <v>46387</v>
      </c>
      <c r="B44" s="75">
        <v>36</v>
      </c>
      <c r="C44" s="64">
        <f t="shared" si="5"/>
        <v>3152871270.3740249</v>
      </c>
      <c r="D44" s="64">
        <f t="shared" si="6"/>
        <v>140230495.0943706</v>
      </c>
      <c r="E44" s="64">
        <f t="shared" si="0"/>
        <v>26273927.253116876</v>
      </c>
      <c r="F44" s="64">
        <f t="shared" si="1"/>
        <v>113956567.84125373</v>
      </c>
      <c r="G44" s="64">
        <f t="shared" si="2"/>
        <v>3038914702.5327711</v>
      </c>
      <c r="H44" s="68">
        <f t="shared" si="3"/>
        <v>0.46044162159587443</v>
      </c>
    </row>
    <row r="45" spans="1:8" x14ac:dyDescent="0.3">
      <c r="A45" s="76">
        <f t="shared" si="4"/>
        <v>46418</v>
      </c>
      <c r="B45" s="75">
        <v>37</v>
      </c>
      <c r="C45" s="64">
        <f t="shared" si="5"/>
        <v>3038914702.5327711</v>
      </c>
      <c r="D45" s="64">
        <f t="shared" si="6"/>
        <v>140230495.0943706</v>
      </c>
      <c r="E45" s="64">
        <f t="shared" si="0"/>
        <v>25324289.187773094</v>
      </c>
      <c r="F45" s="64">
        <f t="shared" si="1"/>
        <v>114906205.90659751</v>
      </c>
      <c r="G45" s="64">
        <f t="shared" si="2"/>
        <v>2924008496.6261735</v>
      </c>
      <c r="H45" s="68">
        <f t="shared" si="3"/>
        <v>0.44303159039790507</v>
      </c>
    </row>
    <row r="46" spans="1:8" x14ac:dyDescent="0.3">
      <c r="A46" s="76">
        <f t="shared" si="4"/>
        <v>46446</v>
      </c>
      <c r="B46" s="75">
        <v>38</v>
      </c>
      <c r="C46" s="64">
        <f t="shared" si="5"/>
        <v>2924008496.6261735</v>
      </c>
      <c r="D46" s="64">
        <f t="shared" si="6"/>
        <v>140230495.0943706</v>
      </c>
      <c r="E46" s="64">
        <f t="shared" si="0"/>
        <v>24366737.471884783</v>
      </c>
      <c r="F46" s="64">
        <f t="shared" si="1"/>
        <v>115863757.62248582</v>
      </c>
      <c r="G46" s="64">
        <f t="shared" si="2"/>
        <v>2808144739.0036879</v>
      </c>
      <c r="H46" s="68">
        <f t="shared" si="3"/>
        <v>0.42547647560661939</v>
      </c>
    </row>
    <row r="47" spans="1:8" x14ac:dyDescent="0.3">
      <c r="A47" s="76">
        <f t="shared" si="4"/>
        <v>46477</v>
      </c>
      <c r="B47" s="75">
        <v>39</v>
      </c>
      <c r="C47" s="64">
        <f t="shared" si="5"/>
        <v>2808144739.0036879</v>
      </c>
      <c r="D47" s="64">
        <f t="shared" si="6"/>
        <v>140230495.0943706</v>
      </c>
      <c r="E47" s="64">
        <f t="shared" si="0"/>
        <v>23401206.158364069</v>
      </c>
      <c r="F47" s="64">
        <f t="shared" si="1"/>
        <v>116829288.93600653</v>
      </c>
      <c r="G47" s="64">
        <f t="shared" si="2"/>
        <v>2691315450.0676813</v>
      </c>
      <c r="H47" s="68">
        <f t="shared" si="3"/>
        <v>0.40777506819207293</v>
      </c>
    </row>
    <row r="48" spans="1:8" x14ac:dyDescent="0.3">
      <c r="A48" s="76">
        <f t="shared" si="4"/>
        <v>46507</v>
      </c>
      <c r="B48" s="75">
        <v>40</v>
      </c>
      <c r="C48" s="64">
        <f t="shared" si="5"/>
        <v>2691315450.0676813</v>
      </c>
      <c r="D48" s="64">
        <f t="shared" si="6"/>
        <v>140230495.0943706</v>
      </c>
      <c r="E48" s="64">
        <f t="shared" si="0"/>
        <v>22427628.750564013</v>
      </c>
      <c r="F48" s="64">
        <f t="shared" si="1"/>
        <v>117802866.34380659</v>
      </c>
      <c r="G48" s="64">
        <f t="shared" si="2"/>
        <v>2573512583.7238746</v>
      </c>
      <c r="H48" s="68">
        <f t="shared" si="3"/>
        <v>0.38992614904907191</v>
      </c>
    </row>
    <row r="49" spans="1:8" x14ac:dyDescent="0.3">
      <c r="A49" s="76">
        <f t="shared" si="4"/>
        <v>46538</v>
      </c>
      <c r="B49" s="75">
        <v>41</v>
      </c>
      <c r="C49" s="64">
        <f t="shared" si="5"/>
        <v>2573512583.7238746</v>
      </c>
      <c r="D49" s="64">
        <f t="shared" si="6"/>
        <v>140230495.0943706</v>
      </c>
      <c r="E49" s="64">
        <f t="shared" si="0"/>
        <v>21445938.197698954</v>
      </c>
      <c r="F49" s="64">
        <f t="shared" si="1"/>
        <v>118784556.89667165</v>
      </c>
      <c r="G49" s="64">
        <f t="shared" si="2"/>
        <v>2454728026.8272028</v>
      </c>
      <c r="H49" s="68">
        <f t="shared" si="3"/>
        <v>0.37192848891321256</v>
      </c>
    </row>
    <row r="50" spans="1:8" x14ac:dyDescent="0.3">
      <c r="A50" s="76">
        <f t="shared" si="4"/>
        <v>46568</v>
      </c>
      <c r="B50" s="75">
        <v>42</v>
      </c>
      <c r="C50" s="64">
        <f t="shared" si="5"/>
        <v>2454728026.8272028</v>
      </c>
      <c r="D50" s="64">
        <f t="shared" si="6"/>
        <v>140230495.0943706</v>
      </c>
      <c r="E50" s="64">
        <f t="shared" si="0"/>
        <v>20456066.890226692</v>
      </c>
      <c r="F50" s="64">
        <f t="shared" si="1"/>
        <v>119774428.20414391</v>
      </c>
      <c r="G50" s="64">
        <f t="shared" si="2"/>
        <v>2334953598.6230588</v>
      </c>
      <c r="H50" s="68">
        <f t="shared" si="3"/>
        <v>0.35378084827622103</v>
      </c>
    </row>
    <row r="51" spans="1:8" x14ac:dyDescent="0.3">
      <c r="A51" s="76">
        <f t="shared" si="4"/>
        <v>46599</v>
      </c>
      <c r="B51" s="75">
        <v>43</v>
      </c>
      <c r="C51" s="64">
        <f t="shared" si="5"/>
        <v>2334953598.6230588</v>
      </c>
      <c r="D51" s="64">
        <f t="shared" si="6"/>
        <v>140230495.0943706</v>
      </c>
      <c r="E51" s="64">
        <f t="shared" si="0"/>
        <v>19457946.655192155</v>
      </c>
      <c r="F51" s="64">
        <f t="shared" si="1"/>
        <v>120772548.43917845</v>
      </c>
      <c r="G51" s="64">
        <f t="shared" si="2"/>
        <v>2214181050.1838803</v>
      </c>
      <c r="H51" s="68">
        <f t="shared" si="3"/>
        <v>0.33548197730058793</v>
      </c>
    </row>
    <row r="52" spans="1:8" x14ac:dyDescent="0.3">
      <c r="A52" s="76">
        <f t="shared" si="4"/>
        <v>46630</v>
      </c>
      <c r="B52" s="75">
        <v>44</v>
      </c>
      <c r="C52" s="64">
        <f t="shared" si="5"/>
        <v>2214181050.1838803</v>
      </c>
      <c r="D52" s="64">
        <f t="shared" si="6"/>
        <v>140230495.0943706</v>
      </c>
      <c r="E52" s="64">
        <f t="shared" si="0"/>
        <v>18451508.751532335</v>
      </c>
      <c r="F52" s="64">
        <f t="shared" si="1"/>
        <v>121778986.34283827</v>
      </c>
      <c r="G52" s="64">
        <f t="shared" si="2"/>
        <v>2092402063.841042</v>
      </c>
      <c r="H52" s="68">
        <f t="shared" si="3"/>
        <v>0.31703061573349123</v>
      </c>
    </row>
    <row r="53" spans="1:8" x14ac:dyDescent="0.3">
      <c r="A53" s="76">
        <f t="shared" si="4"/>
        <v>46660</v>
      </c>
      <c r="B53" s="75">
        <v>45</v>
      </c>
      <c r="C53" s="64">
        <f t="shared" si="5"/>
        <v>2092402063.841042</v>
      </c>
      <c r="D53" s="64">
        <f t="shared" si="6"/>
        <v>140230495.0943706</v>
      </c>
      <c r="E53" s="64">
        <f t="shared" si="0"/>
        <v>17436683.865342017</v>
      </c>
      <c r="F53" s="64">
        <f t="shared" si="1"/>
        <v>122793811.22902858</v>
      </c>
      <c r="G53" s="64">
        <f t="shared" si="2"/>
        <v>1969608252.6120133</v>
      </c>
      <c r="H53" s="68">
        <f t="shared" si="3"/>
        <v>0.29842549282000203</v>
      </c>
    </row>
    <row r="54" spans="1:8" x14ac:dyDescent="0.3">
      <c r="A54" s="76">
        <f t="shared" si="4"/>
        <v>46691</v>
      </c>
      <c r="B54" s="75">
        <v>46</v>
      </c>
      <c r="C54" s="64">
        <f t="shared" si="5"/>
        <v>1969608252.6120133</v>
      </c>
      <c r="D54" s="64">
        <f t="shared" si="6"/>
        <v>140230495.0943706</v>
      </c>
      <c r="E54" s="64">
        <f t="shared" si="0"/>
        <v>16413402.105100112</v>
      </c>
      <c r="F54" s="64">
        <f t="shared" si="1"/>
        <v>123817092.98927049</v>
      </c>
      <c r="G54" s="64">
        <f t="shared" si="2"/>
        <v>1845791159.6227429</v>
      </c>
      <c r="H54" s="68">
        <f t="shared" si="3"/>
        <v>0.27966532721556708</v>
      </c>
    </row>
    <row r="55" spans="1:8" x14ac:dyDescent="0.3">
      <c r="A55" s="76">
        <f t="shared" si="4"/>
        <v>46721</v>
      </c>
      <c r="B55" s="75">
        <v>47</v>
      </c>
      <c r="C55" s="64">
        <f t="shared" si="5"/>
        <v>1845791159.6227429</v>
      </c>
      <c r="D55" s="64">
        <f t="shared" si="6"/>
        <v>140230495.0943706</v>
      </c>
      <c r="E55" s="64">
        <f t="shared" si="0"/>
        <v>15381592.996856192</v>
      </c>
      <c r="F55" s="64">
        <f t="shared" si="1"/>
        <v>124848902.09751441</v>
      </c>
      <c r="G55" s="64">
        <f t="shared" si="2"/>
        <v>1720942257.5252285</v>
      </c>
      <c r="H55" s="68">
        <f t="shared" si="3"/>
        <v>0.26074882689776191</v>
      </c>
    </row>
    <row r="56" spans="1:8" x14ac:dyDescent="0.3">
      <c r="A56" s="76">
        <f t="shared" si="4"/>
        <v>46752</v>
      </c>
      <c r="B56" s="75">
        <v>48</v>
      </c>
      <c r="C56" s="64">
        <f t="shared" si="5"/>
        <v>1720942257.5252285</v>
      </c>
      <c r="D56" s="64">
        <f t="shared" si="6"/>
        <v>140230495.0943706</v>
      </c>
      <c r="E56" s="64">
        <f t="shared" si="0"/>
        <v>14341185.479376905</v>
      </c>
      <c r="F56" s="64">
        <f t="shared" si="1"/>
        <v>125889309.61499369</v>
      </c>
      <c r="G56" s="64">
        <f t="shared" si="2"/>
        <v>1595052947.9102349</v>
      </c>
      <c r="H56" s="68">
        <f t="shared" si="3"/>
        <v>0.24167468907730832</v>
      </c>
    </row>
    <row r="57" spans="1:8" x14ac:dyDescent="0.3">
      <c r="A57" s="76">
        <f t="shared" si="4"/>
        <v>46783</v>
      </c>
      <c r="B57" s="75">
        <v>49</v>
      </c>
      <c r="C57" s="64">
        <f t="shared" si="5"/>
        <v>1595052947.9102349</v>
      </c>
      <c r="D57" s="64">
        <f t="shared" si="6"/>
        <v>140230495.0943706</v>
      </c>
      <c r="E57" s="64">
        <f t="shared" si="0"/>
        <v>13292107.899251958</v>
      </c>
      <c r="F57" s="64">
        <f t="shared" si="1"/>
        <v>126938387.19511865</v>
      </c>
      <c r="G57" s="64">
        <f t="shared" si="2"/>
        <v>1468114560.7151163</v>
      </c>
      <c r="H57" s="68">
        <f t="shared" si="3"/>
        <v>0.22244160010835096</v>
      </c>
    </row>
    <row r="58" spans="1:8" x14ac:dyDescent="0.3">
      <c r="A58" s="76">
        <f t="shared" si="4"/>
        <v>46812</v>
      </c>
      <c r="B58" s="75">
        <v>50</v>
      </c>
      <c r="C58" s="64">
        <f t="shared" si="5"/>
        <v>1468114560.7151163</v>
      </c>
      <c r="D58" s="64">
        <f t="shared" si="6"/>
        <v>140230495.0943706</v>
      </c>
      <c r="E58" s="64">
        <f t="shared" si="0"/>
        <v>12234288.005959302</v>
      </c>
      <c r="F58" s="64">
        <f t="shared" si="1"/>
        <v>127996207.0884113</v>
      </c>
      <c r="G58" s="64">
        <f t="shared" si="2"/>
        <v>1340118353.6267049</v>
      </c>
      <c r="H58" s="68">
        <f t="shared" si="3"/>
        <v>0.20304823539798558</v>
      </c>
    </row>
    <row r="59" spans="1:8" x14ac:dyDescent="0.3">
      <c r="A59" s="76">
        <f t="shared" si="4"/>
        <v>46843</v>
      </c>
      <c r="B59" s="75">
        <v>51</v>
      </c>
      <c r="C59" s="64">
        <f t="shared" si="5"/>
        <v>1340118353.6267049</v>
      </c>
      <c r="D59" s="64">
        <f t="shared" si="6"/>
        <v>140230495.0943706</v>
      </c>
      <c r="E59" s="64">
        <f t="shared" si="0"/>
        <v>11167652.946889209</v>
      </c>
      <c r="F59" s="64">
        <f t="shared" si="1"/>
        <v>129062842.1474814</v>
      </c>
      <c r="G59" s="64">
        <f t="shared" si="2"/>
        <v>1211055511.4792235</v>
      </c>
      <c r="H59" s="68">
        <f t="shared" si="3"/>
        <v>0.18349325931503385</v>
      </c>
    </row>
    <row r="60" spans="1:8" x14ac:dyDescent="0.3">
      <c r="A60" s="76">
        <f t="shared" si="4"/>
        <v>46873</v>
      </c>
      <c r="B60" s="75">
        <v>52</v>
      </c>
      <c r="C60" s="64">
        <f t="shared" si="5"/>
        <v>1211055511.4792235</v>
      </c>
      <c r="D60" s="64">
        <f t="shared" si="6"/>
        <v>140230495.0943706</v>
      </c>
      <c r="E60" s="64">
        <f t="shared" si="0"/>
        <v>10092129.262326863</v>
      </c>
      <c r="F60" s="64">
        <f t="shared" si="1"/>
        <v>130138365.83204374</v>
      </c>
      <c r="G60" s="64">
        <f t="shared" si="2"/>
        <v>1080917145.6471798</v>
      </c>
      <c r="H60" s="68">
        <f t="shared" si="3"/>
        <v>0.16377532509805756</v>
      </c>
    </row>
    <row r="61" spans="1:8" x14ac:dyDescent="0.3">
      <c r="A61" s="76">
        <f t="shared" si="4"/>
        <v>46904</v>
      </c>
      <c r="B61" s="75">
        <v>53</v>
      </c>
      <c r="C61" s="64">
        <f t="shared" si="5"/>
        <v>1080917145.6471798</v>
      </c>
      <c r="D61" s="64">
        <f t="shared" si="6"/>
        <v>140230495.0943706</v>
      </c>
      <c r="E61" s="64">
        <f t="shared" si="0"/>
        <v>9007642.8803931661</v>
      </c>
      <c r="F61" s="64">
        <f t="shared" si="1"/>
        <v>131222852.21397744</v>
      </c>
      <c r="G61" s="64">
        <f t="shared" si="2"/>
        <v>949694293.43320239</v>
      </c>
      <c r="H61" s="68">
        <f t="shared" si="3"/>
        <v>0.14389307476260643</v>
      </c>
    </row>
    <row r="62" spans="1:8" x14ac:dyDescent="0.3">
      <c r="A62" s="76">
        <f t="shared" si="4"/>
        <v>46934</v>
      </c>
      <c r="B62" s="75">
        <v>54</v>
      </c>
      <c r="C62" s="64">
        <f t="shared" si="5"/>
        <v>949694293.43320239</v>
      </c>
      <c r="D62" s="64">
        <f t="shared" si="6"/>
        <v>140230495.0943706</v>
      </c>
      <c r="E62" s="64">
        <f t="shared" si="0"/>
        <v>7914119.1119433539</v>
      </c>
      <c r="F62" s="64">
        <f t="shared" si="1"/>
        <v>132316375.98242725</v>
      </c>
      <c r="G62" s="64">
        <f t="shared" si="2"/>
        <v>817377917.45077515</v>
      </c>
      <c r="H62" s="68">
        <f t="shared" si="3"/>
        <v>0.1238451390076932</v>
      </c>
    </row>
    <row r="63" spans="1:8" x14ac:dyDescent="0.3">
      <c r="A63" s="76">
        <f t="shared" si="4"/>
        <v>46965</v>
      </c>
      <c r="B63" s="75">
        <v>55</v>
      </c>
      <c r="C63" s="64">
        <f t="shared" si="5"/>
        <v>817377917.45077515</v>
      </c>
      <c r="D63" s="64">
        <f t="shared" si="6"/>
        <v>140230495.0943706</v>
      </c>
      <c r="E63" s="64">
        <f t="shared" si="0"/>
        <v>6811482.6454231264</v>
      </c>
      <c r="F63" s="64">
        <f t="shared" si="1"/>
        <v>133419012.44894747</v>
      </c>
      <c r="G63" s="64">
        <f t="shared" si="2"/>
        <v>683958905.00182772</v>
      </c>
      <c r="H63" s="68">
        <f t="shared" si="3"/>
        <v>0.10363013712148905</v>
      </c>
    </row>
    <row r="64" spans="1:8" x14ac:dyDescent="0.3">
      <c r="A64" s="76">
        <f t="shared" si="4"/>
        <v>46996</v>
      </c>
      <c r="B64" s="75">
        <v>56</v>
      </c>
      <c r="C64" s="64">
        <f t="shared" si="5"/>
        <v>683958905.00182772</v>
      </c>
      <c r="D64" s="64">
        <f t="shared" si="6"/>
        <v>140230495.0943706</v>
      </c>
      <c r="E64" s="64">
        <f t="shared" si="0"/>
        <v>5699657.5416818978</v>
      </c>
      <c r="F64" s="64">
        <f t="shared" si="1"/>
        <v>134530837.55268872</v>
      </c>
      <c r="G64" s="64">
        <f t="shared" si="2"/>
        <v>549428067.449139</v>
      </c>
      <c r="H64" s="68">
        <f t="shared" si="3"/>
        <v>8.3246676886233176E-2</v>
      </c>
    </row>
    <row r="65" spans="1:8" x14ac:dyDescent="0.3">
      <c r="A65" s="76">
        <f t="shared" si="4"/>
        <v>47026</v>
      </c>
      <c r="B65" s="75">
        <v>57</v>
      </c>
      <c r="C65" s="64">
        <f t="shared" si="5"/>
        <v>549428067.449139</v>
      </c>
      <c r="D65" s="64">
        <f t="shared" si="6"/>
        <v>140230495.0943706</v>
      </c>
      <c r="E65" s="64">
        <f t="shared" si="0"/>
        <v>4578567.2287428258</v>
      </c>
      <c r="F65" s="64">
        <f t="shared" si="1"/>
        <v>135651927.86562777</v>
      </c>
      <c r="G65" s="64">
        <f t="shared" si="2"/>
        <v>413776139.58351123</v>
      </c>
      <c r="H65" s="68">
        <f t="shared" si="3"/>
        <v>6.269335448235018E-2</v>
      </c>
    </row>
    <row r="66" spans="1:8" x14ac:dyDescent="0.3">
      <c r="A66" s="76">
        <f t="shared" si="4"/>
        <v>47057</v>
      </c>
      <c r="B66" s="75">
        <v>58</v>
      </c>
      <c r="C66" s="64">
        <f t="shared" si="5"/>
        <v>413776139.58351123</v>
      </c>
      <c r="D66" s="64">
        <f t="shared" si="6"/>
        <v>140230495.0943706</v>
      </c>
      <c r="E66" s="64">
        <f t="shared" si="0"/>
        <v>3448134.4965292607</v>
      </c>
      <c r="F66" s="64">
        <f t="shared" si="1"/>
        <v>136782360.59784135</v>
      </c>
      <c r="G66" s="64">
        <f t="shared" si="2"/>
        <v>276993778.98566985</v>
      </c>
      <c r="H66" s="68">
        <f t="shared" si="3"/>
        <v>4.1968754391768157E-2</v>
      </c>
    </row>
    <row r="67" spans="1:8" x14ac:dyDescent="0.3">
      <c r="A67" s="76">
        <f t="shared" si="4"/>
        <v>47087</v>
      </c>
      <c r="B67" s="75">
        <v>59</v>
      </c>
      <c r="C67" s="64">
        <f t="shared" si="5"/>
        <v>276993778.98566985</v>
      </c>
      <c r="D67" s="64">
        <f t="shared" si="6"/>
        <v>140230495.0943706</v>
      </c>
      <c r="E67" s="64">
        <f t="shared" si="0"/>
        <v>2308281.4915472488</v>
      </c>
      <c r="F67" s="64">
        <f t="shared" si="1"/>
        <v>137922213.60282335</v>
      </c>
      <c r="G67" s="64">
        <f t="shared" si="2"/>
        <v>139071565.3828465</v>
      </c>
      <c r="H67" s="68">
        <f t="shared" si="3"/>
        <v>2.107144930043129E-2</v>
      </c>
    </row>
    <row r="68" spans="1:8" x14ac:dyDescent="0.3">
      <c r="A68" s="76">
        <f t="shared" si="4"/>
        <v>47118</v>
      </c>
      <c r="B68" s="75">
        <v>60</v>
      </c>
      <c r="C68" s="64">
        <f t="shared" si="5"/>
        <v>139071565.3828465</v>
      </c>
      <c r="D68" s="64">
        <f t="shared" si="6"/>
        <v>140230495.0943706</v>
      </c>
      <c r="E68" s="64">
        <f t="shared" si="0"/>
        <v>1158929.711523721</v>
      </c>
      <c r="F68" s="64">
        <f t="shared" si="1"/>
        <v>139071565.38284689</v>
      </c>
      <c r="G68" s="64">
        <f t="shared" si="2"/>
        <v>-3.8743019104003906E-7</v>
      </c>
      <c r="H68" s="68">
        <f t="shared" si="3"/>
        <v>-5.8701544096975616E-17</v>
      </c>
    </row>
    <row r="69" spans="1:8" x14ac:dyDescent="0.3">
      <c r="A69" s="76">
        <f t="shared" si="4"/>
        <v>47149</v>
      </c>
      <c r="B69" s="75">
        <v>61</v>
      </c>
      <c r="C69" s="64">
        <f t="shared" si="5"/>
        <v>0</v>
      </c>
      <c r="D69" s="64">
        <f t="shared" si="6"/>
        <v>0</v>
      </c>
      <c r="E69" s="64">
        <f t="shared" si="0"/>
        <v>0</v>
      </c>
      <c r="F69" s="64">
        <f t="shared" si="1"/>
        <v>0</v>
      </c>
      <c r="G69" s="64">
        <f t="shared" si="2"/>
        <v>0</v>
      </c>
      <c r="H69" s="68">
        <f t="shared" si="3"/>
        <v>0</v>
      </c>
    </row>
    <row r="70" spans="1:8" x14ac:dyDescent="0.3">
      <c r="A70" s="76">
        <f t="shared" si="4"/>
        <v>47177</v>
      </c>
      <c r="B70" s="75">
        <v>62</v>
      </c>
      <c r="C70" s="64">
        <f t="shared" si="5"/>
        <v>0</v>
      </c>
      <c r="D70" s="64">
        <f t="shared" si="6"/>
        <v>0</v>
      </c>
      <c r="E70" s="64">
        <f t="shared" si="0"/>
        <v>0</v>
      </c>
      <c r="F70" s="64">
        <f t="shared" si="1"/>
        <v>0</v>
      </c>
      <c r="G70" s="64">
        <f t="shared" si="2"/>
        <v>0</v>
      </c>
      <c r="H70" s="68">
        <f t="shared" si="3"/>
        <v>0</v>
      </c>
    </row>
    <row r="71" spans="1:8" x14ac:dyDescent="0.3">
      <c r="A71" s="76">
        <f t="shared" si="4"/>
        <v>47208</v>
      </c>
      <c r="B71" s="75">
        <v>63</v>
      </c>
      <c r="C71" s="64">
        <f t="shared" si="5"/>
        <v>0</v>
      </c>
      <c r="D71" s="64">
        <f t="shared" si="6"/>
        <v>0</v>
      </c>
      <c r="E71" s="64">
        <f t="shared" si="0"/>
        <v>0</v>
      </c>
      <c r="F71" s="64">
        <f t="shared" si="1"/>
        <v>0</v>
      </c>
      <c r="G71" s="64">
        <f t="shared" si="2"/>
        <v>0</v>
      </c>
      <c r="H71" s="68">
        <f t="shared" si="3"/>
        <v>0</v>
      </c>
    </row>
    <row r="72" spans="1:8" x14ac:dyDescent="0.3">
      <c r="A72" s="76">
        <f t="shared" si="4"/>
        <v>47238</v>
      </c>
      <c r="B72" s="75">
        <v>64</v>
      </c>
      <c r="C72" s="64">
        <f t="shared" si="5"/>
        <v>0</v>
      </c>
      <c r="D72" s="64">
        <f t="shared" si="6"/>
        <v>0</v>
      </c>
      <c r="E72" s="64">
        <f t="shared" si="0"/>
        <v>0</v>
      </c>
      <c r="F72" s="64">
        <f t="shared" si="1"/>
        <v>0</v>
      </c>
      <c r="G72" s="64">
        <f t="shared" si="2"/>
        <v>0</v>
      </c>
      <c r="H72" s="68">
        <f t="shared" si="3"/>
        <v>0</v>
      </c>
    </row>
    <row r="73" spans="1:8" x14ac:dyDescent="0.3">
      <c r="A73" s="76">
        <f t="shared" si="4"/>
        <v>47269</v>
      </c>
      <c r="B73" s="75">
        <v>65</v>
      </c>
      <c r="C73" s="64">
        <f t="shared" si="5"/>
        <v>0</v>
      </c>
      <c r="D73" s="64">
        <f t="shared" si="6"/>
        <v>0</v>
      </c>
      <c r="E73" s="64">
        <f t="shared" ref="E73:E136" si="7">C73*$C$4/12</f>
        <v>0</v>
      </c>
      <c r="F73" s="64">
        <f t="shared" ref="F73:F136" si="8">D73-E73</f>
        <v>0</v>
      </c>
      <c r="G73" s="64">
        <f t="shared" ref="G73:G136" si="9">C73-F73</f>
        <v>0</v>
      </c>
      <c r="H73" s="68">
        <f t="shared" ref="H73:H136" si="10">G73/$C$3</f>
        <v>0</v>
      </c>
    </row>
    <row r="74" spans="1:8" x14ac:dyDescent="0.3">
      <c r="A74" s="76">
        <f t="shared" ref="A74:A137" si="11">DATE(YEAR(A73),MONTH(A73)+2,1-1)</f>
        <v>47299</v>
      </c>
      <c r="B74" s="75">
        <v>66</v>
      </c>
      <c r="C74" s="64">
        <f t="shared" ref="C74:C137" si="12">IF(ROUND(G73,0)&gt;0,G73,0)</f>
        <v>0</v>
      </c>
      <c r="D74" s="64">
        <f t="shared" ref="D74:D137" si="13">IF($C$5+1-B74=0,0,D73)</f>
        <v>0</v>
      </c>
      <c r="E74" s="64">
        <f t="shared" si="7"/>
        <v>0</v>
      </c>
      <c r="F74" s="64">
        <f t="shared" si="8"/>
        <v>0</v>
      </c>
      <c r="G74" s="64">
        <f t="shared" si="9"/>
        <v>0</v>
      </c>
      <c r="H74" s="68">
        <f t="shared" si="10"/>
        <v>0</v>
      </c>
    </row>
    <row r="75" spans="1:8" x14ac:dyDescent="0.3">
      <c r="A75" s="76">
        <f t="shared" si="11"/>
        <v>47330</v>
      </c>
      <c r="B75" s="75">
        <v>67</v>
      </c>
      <c r="C75" s="64">
        <f t="shared" si="12"/>
        <v>0</v>
      </c>
      <c r="D75" s="64">
        <f t="shared" si="13"/>
        <v>0</v>
      </c>
      <c r="E75" s="64">
        <f t="shared" si="7"/>
        <v>0</v>
      </c>
      <c r="F75" s="64">
        <f t="shared" si="8"/>
        <v>0</v>
      </c>
      <c r="G75" s="64">
        <f t="shared" si="9"/>
        <v>0</v>
      </c>
      <c r="H75" s="68">
        <f t="shared" si="10"/>
        <v>0</v>
      </c>
    </row>
    <row r="76" spans="1:8" x14ac:dyDescent="0.3">
      <c r="A76" s="76">
        <f t="shared" si="11"/>
        <v>47361</v>
      </c>
      <c r="B76" s="75">
        <v>68</v>
      </c>
      <c r="C76" s="64">
        <f t="shared" si="12"/>
        <v>0</v>
      </c>
      <c r="D76" s="64">
        <f t="shared" si="13"/>
        <v>0</v>
      </c>
      <c r="E76" s="64">
        <f t="shared" si="7"/>
        <v>0</v>
      </c>
      <c r="F76" s="64">
        <f t="shared" si="8"/>
        <v>0</v>
      </c>
      <c r="G76" s="64">
        <f t="shared" si="9"/>
        <v>0</v>
      </c>
      <c r="H76" s="68">
        <f t="shared" si="10"/>
        <v>0</v>
      </c>
    </row>
    <row r="77" spans="1:8" x14ac:dyDescent="0.3">
      <c r="A77" s="76">
        <f t="shared" si="11"/>
        <v>47391</v>
      </c>
      <c r="B77" s="75">
        <v>69</v>
      </c>
      <c r="C77" s="64">
        <f t="shared" si="12"/>
        <v>0</v>
      </c>
      <c r="D77" s="64">
        <f t="shared" si="13"/>
        <v>0</v>
      </c>
      <c r="E77" s="64">
        <f t="shared" si="7"/>
        <v>0</v>
      </c>
      <c r="F77" s="64">
        <f t="shared" si="8"/>
        <v>0</v>
      </c>
      <c r="G77" s="64">
        <f t="shared" si="9"/>
        <v>0</v>
      </c>
      <c r="H77" s="68">
        <f t="shared" si="10"/>
        <v>0</v>
      </c>
    </row>
    <row r="78" spans="1:8" x14ac:dyDescent="0.3">
      <c r="A78" s="76">
        <f t="shared" si="11"/>
        <v>47422</v>
      </c>
      <c r="B78" s="75">
        <v>70</v>
      </c>
      <c r="C78" s="64">
        <f t="shared" si="12"/>
        <v>0</v>
      </c>
      <c r="D78" s="64">
        <f t="shared" si="13"/>
        <v>0</v>
      </c>
      <c r="E78" s="64">
        <f t="shared" si="7"/>
        <v>0</v>
      </c>
      <c r="F78" s="64">
        <f t="shared" si="8"/>
        <v>0</v>
      </c>
      <c r="G78" s="64">
        <f t="shared" si="9"/>
        <v>0</v>
      </c>
      <c r="H78" s="68">
        <f t="shared" si="10"/>
        <v>0</v>
      </c>
    </row>
    <row r="79" spans="1:8" x14ac:dyDescent="0.3">
      <c r="A79" s="76">
        <f t="shared" si="11"/>
        <v>47452</v>
      </c>
      <c r="B79" s="75">
        <v>71</v>
      </c>
      <c r="C79" s="64">
        <f t="shared" si="12"/>
        <v>0</v>
      </c>
      <c r="D79" s="64">
        <f t="shared" si="13"/>
        <v>0</v>
      </c>
      <c r="E79" s="64">
        <f t="shared" si="7"/>
        <v>0</v>
      </c>
      <c r="F79" s="64">
        <f t="shared" si="8"/>
        <v>0</v>
      </c>
      <c r="G79" s="64">
        <f t="shared" si="9"/>
        <v>0</v>
      </c>
      <c r="H79" s="68">
        <f t="shared" si="10"/>
        <v>0</v>
      </c>
    </row>
    <row r="80" spans="1:8" x14ac:dyDescent="0.3">
      <c r="A80" s="76">
        <f t="shared" si="11"/>
        <v>47483</v>
      </c>
      <c r="B80" s="75">
        <v>72</v>
      </c>
      <c r="C80" s="64">
        <f t="shared" si="12"/>
        <v>0</v>
      </c>
      <c r="D80" s="64">
        <f t="shared" si="13"/>
        <v>0</v>
      </c>
      <c r="E80" s="64">
        <f t="shared" si="7"/>
        <v>0</v>
      </c>
      <c r="F80" s="64">
        <f t="shared" si="8"/>
        <v>0</v>
      </c>
      <c r="G80" s="64">
        <f t="shared" si="9"/>
        <v>0</v>
      </c>
      <c r="H80" s="68">
        <f t="shared" si="10"/>
        <v>0</v>
      </c>
    </row>
    <row r="81" spans="1:8" x14ac:dyDescent="0.3">
      <c r="A81" s="76">
        <f t="shared" si="11"/>
        <v>47514</v>
      </c>
      <c r="B81" s="75">
        <v>73</v>
      </c>
      <c r="C81" s="64">
        <f t="shared" si="12"/>
        <v>0</v>
      </c>
      <c r="D81" s="64">
        <f t="shared" si="13"/>
        <v>0</v>
      </c>
      <c r="E81" s="64">
        <f t="shared" si="7"/>
        <v>0</v>
      </c>
      <c r="F81" s="64">
        <f t="shared" si="8"/>
        <v>0</v>
      </c>
      <c r="G81" s="64">
        <f t="shared" si="9"/>
        <v>0</v>
      </c>
      <c r="H81" s="68">
        <f t="shared" si="10"/>
        <v>0</v>
      </c>
    </row>
    <row r="82" spans="1:8" x14ac:dyDescent="0.3">
      <c r="A82" s="76">
        <f t="shared" si="11"/>
        <v>47542</v>
      </c>
      <c r="B82" s="75">
        <v>74</v>
      </c>
      <c r="C82" s="64">
        <f t="shared" si="12"/>
        <v>0</v>
      </c>
      <c r="D82" s="64">
        <f t="shared" si="13"/>
        <v>0</v>
      </c>
      <c r="E82" s="64">
        <f t="shared" si="7"/>
        <v>0</v>
      </c>
      <c r="F82" s="64">
        <f t="shared" si="8"/>
        <v>0</v>
      </c>
      <c r="G82" s="64">
        <f t="shared" si="9"/>
        <v>0</v>
      </c>
      <c r="H82" s="68">
        <f t="shared" si="10"/>
        <v>0</v>
      </c>
    </row>
    <row r="83" spans="1:8" x14ac:dyDescent="0.3">
      <c r="A83" s="76">
        <f t="shared" si="11"/>
        <v>47573</v>
      </c>
      <c r="B83" s="75">
        <v>75</v>
      </c>
      <c r="C83" s="64">
        <f t="shared" si="12"/>
        <v>0</v>
      </c>
      <c r="D83" s="64">
        <f t="shared" si="13"/>
        <v>0</v>
      </c>
      <c r="E83" s="64">
        <f t="shared" si="7"/>
        <v>0</v>
      </c>
      <c r="F83" s="64">
        <f t="shared" si="8"/>
        <v>0</v>
      </c>
      <c r="G83" s="64">
        <f t="shared" si="9"/>
        <v>0</v>
      </c>
      <c r="H83" s="68">
        <f t="shared" si="10"/>
        <v>0</v>
      </c>
    </row>
    <row r="84" spans="1:8" x14ac:dyDescent="0.3">
      <c r="A84" s="76">
        <f t="shared" si="11"/>
        <v>47603</v>
      </c>
      <c r="B84" s="75">
        <v>76</v>
      </c>
      <c r="C84" s="64">
        <f t="shared" si="12"/>
        <v>0</v>
      </c>
      <c r="D84" s="64">
        <f t="shared" si="13"/>
        <v>0</v>
      </c>
      <c r="E84" s="64">
        <f t="shared" si="7"/>
        <v>0</v>
      </c>
      <c r="F84" s="64">
        <f t="shared" si="8"/>
        <v>0</v>
      </c>
      <c r="G84" s="64">
        <f t="shared" si="9"/>
        <v>0</v>
      </c>
      <c r="H84" s="68">
        <f t="shared" si="10"/>
        <v>0</v>
      </c>
    </row>
    <row r="85" spans="1:8" x14ac:dyDescent="0.3">
      <c r="A85" s="76">
        <f t="shared" si="11"/>
        <v>47634</v>
      </c>
      <c r="B85" s="75">
        <v>77</v>
      </c>
      <c r="C85" s="64">
        <f t="shared" si="12"/>
        <v>0</v>
      </c>
      <c r="D85" s="64">
        <f t="shared" si="13"/>
        <v>0</v>
      </c>
      <c r="E85" s="64">
        <f t="shared" si="7"/>
        <v>0</v>
      </c>
      <c r="F85" s="64">
        <f t="shared" si="8"/>
        <v>0</v>
      </c>
      <c r="G85" s="64">
        <f t="shared" si="9"/>
        <v>0</v>
      </c>
      <c r="H85" s="68">
        <f t="shared" si="10"/>
        <v>0</v>
      </c>
    </row>
    <row r="86" spans="1:8" x14ac:dyDescent="0.3">
      <c r="A86" s="76">
        <f t="shared" si="11"/>
        <v>47664</v>
      </c>
      <c r="B86" s="75">
        <v>78</v>
      </c>
      <c r="C86" s="64">
        <f t="shared" si="12"/>
        <v>0</v>
      </c>
      <c r="D86" s="64">
        <f t="shared" si="13"/>
        <v>0</v>
      </c>
      <c r="E86" s="64">
        <f t="shared" si="7"/>
        <v>0</v>
      </c>
      <c r="F86" s="64">
        <f t="shared" si="8"/>
        <v>0</v>
      </c>
      <c r="G86" s="64">
        <f t="shared" si="9"/>
        <v>0</v>
      </c>
      <c r="H86" s="68">
        <f t="shared" si="10"/>
        <v>0</v>
      </c>
    </row>
    <row r="87" spans="1:8" x14ac:dyDescent="0.3">
      <c r="A87" s="76">
        <f t="shared" si="11"/>
        <v>47695</v>
      </c>
      <c r="B87" s="75">
        <v>79</v>
      </c>
      <c r="C87" s="64">
        <f t="shared" si="12"/>
        <v>0</v>
      </c>
      <c r="D87" s="64">
        <f t="shared" si="13"/>
        <v>0</v>
      </c>
      <c r="E87" s="64">
        <f t="shared" si="7"/>
        <v>0</v>
      </c>
      <c r="F87" s="64">
        <f t="shared" si="8"/>
        <v>0</v>
      </c>
      <c r="G87" s="64">
        <f t="shared" si="9"/>
        <v>0</v>
      </c>
      <c r="H87" s="68">
        <f t="shared" si="10"/>
        <v>0</v>
      </c>
    </row>
    <row r="88" spans="1:8" x14ac:dyDescent="0.3">
      <c r="A88" s="76">
        <f t="shared" si="11"/>
        <v>47726</v>
      </c>
      <c r="B88" s="75">
        <v>80</v>
      </c>
      <c r="C88" s="64">
        <f t="shared" si="12"/>
        <v>0</v>
      </c>
      <c r="D88" s="64">
        <f t="shared" si="13"/>
        <v>0</v>
      </c>
      <c r="E88" s="64">
        <f t="shared" si="7"/>
        <v>0</v>
      </c>
      <c r="F88" s="64">
        <f t="shared" si="8"/>
        <v>0</v>
      </c>
      <c r="G88" s="64">
        <f t="shared" si="9"/>
        <v>0</v>
      </c>
      <c r="H88" s="68">
        <f t="shared" si="10"/>
        <v>0</v>
      </c>
    </row>
    <row r="89" spans="1:8" x14ac:dyDescent="0.3">
      <c r="A89" s="76">
        <f t="shared" si="11"/>
        <v>47756</v>
      </c>
      <c r="B89" s="75">
        <v>81</v>
      </c>
      <c r="C89" s="64">
        <f t="shared" si="12"/>
        <v>0</v>
      </c>
      <c r="D89" s="64">
        <f t="shared" si="13"/>
        <v>0</v>
      </c>
      <c r="E89" s="64">
        <f t="shared" si="7"/>
        <v>0</v>
      </c>
      <c r="F89" s="64">
        <f t="shared" si="8"/>
        <v>0</v>
      </c>
      <c r="G89" s="64">
        <f t="shared" si="9"/>
        <v>0</v>
      </c>
      <c r="H89" s="68">
        <f t="shared" si="10"/>
        <v>0</v>
      </c>
    </row>
    <row r="90" spans="1:8" x14ac:dyDescent="0.3">
      <c r="A90" s="76">
        <f t="shared" si="11"/>
        <v>47787</v>
      </c>
      <c r="B90" s="75">
        <v>82</v>
      </c>
      <c r="C90" s="64">
        <f t="shared" si="12"/>
        <v>0</v>
      </c>
      <c r="D90" s="64">
        <f t="shared" si="13"/>
        <v>0</v>
      </c>
      <c r="E90" s="64">
        <f t="shared" si="7"/>
        <v>0</v>
      </c>
      <c r="F90" s="64">
        <f t="shared" si="8"/>
        <v>0</v>
      </c>
      <c r="G90" s="64">
        <f t="shared" si="9"/>
        <v>0</v>
      </c>
      <c r="H90" s="68">
        <f t="shared" si="10"/>
        <v>0</v>
      </c>
    </row>
    <row r="91" spans="1:8" x14ac:dyDescent="0.3">
      <c r="A91" s="76">
        <f t="shared" si="11"/>
        <v>47817</v>
      </c>
      <c r="B91" s="75">
        <v>83</v>
      </c>
      <c r="C91" s="64">
        <f t="shared" si="12"/>
        <v>0</v>
      </c>
      <c r="D91" s="64">
        <f t="shared" si="13"/>
        <v>0</v>
      </c>
      <c r="E91" s="64">
        <f t="shared" si="7"/>
        <v>0</v>
      </c>
      <c r="F91" s="64">
        <f t="shared" si="8"/>
        <v>0</v>
      </c>
      <c r="G91" s="64">
        <f t="shared" si="9"/>
        <v>0</v>
      </c>
      <c r="H91" s="68">
        <f t="shared" si="10"/>
        <v>0</v>
      </c>
    </row>
    <row r="92" spans="1:8" x14ac:dyDescent="0.3">
      <c r="A92" s="76">
        <f t="shared" si="11"/>
        <v>47848</v>
      </c>
      <c r="B92" s="75">
        <v>84</v>
      </c>
      <c r="C92" s="64">
        <f t="shared" si="12"/>
        <v>0</v>
      </c>
      <c r="D92" s="64">
        <f t="shared" si="13"/>
        <v>0</v>
      </c>
      <c r="E92" s="64">
        <f t="shared" si="7"/>
        <v>0</v>
      </c>
      <c r="F92" s="64">
        <f t="shared" si="8"/>
        <v>0</v>
      </c>
      <c r="G92" s="64">
        <f t="shared" si="9"/>
        <v>0</v>
      </c>
      <c r="H92" s="68">
        <f t="shared" si="10"/>
        <v>0</v>
      </c>
    </row>
    <row r="93" spans="1:8" x14ac:dyDescent="0.3">
      <c r="A93" s="76">
        <f t="shared" si="11"/>
        <v>47879</v>
      </c>
      <c r="B93" s="75">
        <v>85</v>
      </c>
      <c r="C93" s="64">
        <f t="shared" si="12"/>
        <v>0</v>
      </c>
      <c r="D93" s="64">
        <f t="shared" si="13"/>
        <v>0</v>
      </c>
      <c r="E93" s="64">
        <f t="shared" si="7"/>
        <v>0</v>
      </c>
      <c r="F93" s="64">
        <f t="shared" si="8"/>
        <v>0</v>
      </c>
      <c r="G93" s="64">
        <f t="shared" si="9"/>
        <v>0</v>
      </c>
      <c r="H93" s="68">
        <f t="shared" si="10"/>
        <v>0</v>
      </c>
    </row>
    <row r="94" spans="1:8" x14ac:dyDescent="0.3">
      <c r="A94" s="76">
        <f t="shared" si="11"/>
        <v>47907</v>
      </c>
      <c r="B94" s="75">
        <v>86</v>
      </c>
      <c r="C94" s="64">
        <f t="shared" si="12"/>
        <v>0</v>
      </c>
      <c r="D94" s="64">
        <f t="shared" si="13"/>
        <v>0</v>
      </c>
      <c r="E94" s="64">
        <f t="shared" si="7"/>
        <v>0</v>
      </c>
      <c r="F94" s="64">
        <f t="shared" si="8"/>
        <v>0</v>
      </c>
      <c r="G94" s="64">
        <f t="shared" si="9"/>
        <v>0</v>
      </c>
      <c r="H94" s="68">
        <f t="shared" si="10"/>
        <v>0</v>
      </c>
    </row>
    <row r="95" spans="1:8" x14ac:dyDescent="0.3">
      <c r="A95" s="76">
        <f t="shared" si="11"/>
        <v>47938</v>
      </c>
      <c r="B95" s="75">
        <v>87</v>
      </c>
      <c r="C95" s="64">
        <f t="shared" si="12"/>
        <v>0</v>
      </c>
      <c r="D95" s="64">
        <f t="shared" si="13"/>
        <v>0</v>
      </c>
      <c r="E95" s="64">
        <f t="shared" si="7"/>
        <v>0</v>
      </c>
      <c r="F95" s="64">
        <f t="shared" si="8"/>
        <v>0</v>
      </c>
      <c r="G95" s="64">
        <f t="shared" si="9"/>
        <v>0</v>
      </c>
      <c r="H95" s="68">
        <f t="shared" si="10"/>
        <v>0</v>
      </c>
    </row>
    <row r="96" spans="1:8" x14ac:dyDescent="0.3">
      <c r="A96" s="76">
        <f t="shared" si="11"/>
        <v>47968</v>
      </c>
      <c r="B96" s="75">
        <v>88</v>
      </c>
      <c r="C96" s="64">
        <f t="shared" si="12"/>
        <v>0</v>
      </c>
      <c r="D96" s="64">
        <f t="shared" si="13"/>
        <v>0</v>
      </c>
      <c r="E96" s="64">
        <f t="shared" si="7"/>
        <v>0</v>
      </c>
      <c r="F96" s="64">
        <f t="shared" si="8"/>
        <v>0</v>
      </c>
      <c r="G96" s="64">
        <f t="shared" si="9"/>
        <v>0</v>
      </c>
      <c r="H96" s="68">
        <f t="shared" si="10"/>
        <v>0</v>
      </c>
    </row>
    <row r="97" spans="1:8" x14ac:dyDescent="0.3">
      <c r="A97" s="76">
        <f t="shared" si="11"/>
        <v>47999</v>
      </c>
      <c r="B97" s="75">
        <v>89</v>
      </c>
      <c r="C97" s="64">
        <f t="shared" si="12"/>
        <v>0</v>
      </c>
      <c r="D97" s="64">
        <f t="shared" si="13"/>
        <v>0</v>
      </c>
      <c r="E97" s="64">
        <f t="shared" si="7"/>
        <v>0</v>
      </c>
      <c r="F97" s="64">
        <f t="shared" si="8"/>
        <v>0</v>
      </c>
      <c r="G97" s="64">
        <f t="shared" si="9"/>
        <v>0</v>
      </c>
      <c r="H97" s="68">
        <f t="shared" si="10"/>
        <v>0</v>
      </c>
    </row>
    <row r="98" spans="1:8" x14ac:dyDescent="0.3">
      <c r="A98" s="76">
        <f t="shared" si="11"/>
        <v>48029</v>
      </c>
      <c r="B98" s="75">
        <v>90</v>
      </c>
      <c r="C98" s="64">
        <f t="shared" si="12"/>
        <v>0</v>
      </c>
      <c r="D98" s="64">
        <f t="shared" si="13"/>
        <v>0</v>
      </c>
      <c r="E98" s="64">
        <f t="shared" si="7"/>
        <v>0</v>
      </c>
      <c r="F98" s="64">
        <f t="shared" si="8"/>
        <v>0</v>
      </c>
      <c r="G98" s="64">
        <f t="shared" si="9"/>
        <v>0</v>
      </c>
      <c r="H98" s="68">
        <f t="shared" si="10"/>
        <v>0</v>
      </c>
    </row>
    <row r="99" spans="1:8" x14ac:dyDescent="0.3">
      <c r="A99" s="76">
        <f t="shared" si="11"/>
        <v>48060</v>
      </c>
      <c r="B99" s="75">
        <v>91</v>
      </c>
      <c r="C99" s="64">
        <f t="shared" si="12"/>
        <v>0</v>
      </c>
      <c r="D99" s="64">
        <f t="shared" si="13"/>
        <v>0</v>
      </c>
      <c r="E99" s="64">
        <f t="shared" si="7"/>
        <v>0</v>
      </c>
      <c r="F99" s="64">
        <f t="shared" si="8"/>
        <v>0</v>
      </c>
      <c r="G99" s="64">
        <f t="shared" si="9"/>
        <v>0</v>
      </c>
      <c r="H99" s="68">
        <f t="shared" si="10"/>
        <v>0</v>
      </c>
    </row>
    <row r="100" spans="1:8" x14ac:dyDescent="0.3">
      <c r="A100" s="76">
        <f t="shared" si="11"/>
        <v>48091</v>
      </c>
      <c r="B100" s="75">
        <v>92</v>
      </c>
      <c r="C100" s="64">
        <f t="shared" si="12"/>
        <v>0</v>
      </c>
      <c r="D100" s="64">
        <f t="shared" si="13"/>
        <v>0</v>
      </c>
      <c r="E100" s="64">
        <f t="shared" si="7"/>
        <v>0</v>
      </c>
      <c r="F100" s="64">
        <f t="shared" si="8"/>
        <v>0</v>
      </c>
      <c r="G100" s="64">
        <f t="shared" si="9"/>
        <v>0</v>
      </c>
      <c r="H100" s="68">
        <f t="shared" si="10"/>
        <v>0</v>
      </c>
    </row>
    <row r="101" spans="1:8" x14ac:dyDescent="0.3">
      <c r="A101" s="76">
        <f t="shared" si="11"/>
        <v>48121</v>
      </c>
      <c r="B101" s="75">
        <v>93</v>
      </c>
      <c r="C101" s="64">
        <f t="shared" si="12"/>
        <v>0</v>
      </c>
      <c r="D101" s="64">
        <f t="shared" si="13"/>
        <v>0</v>
      </c>
      <c r="E101" s="64">
        <f t="shared" si="7"/>
        <v>0</v>
      </c>
      <c r="F101" s="64">
        <f t="shared" si="8"/>
        <v>0</v>
      </c>
      <c r="G101" s="64">
        <f t="shared" si="9"/>
        <v>0</v>
      </c>
      <c r="H101" s="68">
        <f t="shared" si="10"/>
        <v>0</v>
      </c>
    </row>
    <row r="102" spans="1:8" x14ac:dyDescent="0.3">
      <c r="A102" s="76">
        <f t="shared" si="11"/>
        <v>48152</v>
      </c>
      <c r="B102" s="75">
        <v>94</v>
      </c>
      <c r="C102" s="64">
        <f t="shared" si="12"/>
        <v>0</v>
      </c>
      <c r="D102" s="64">
        <f t="shared" si="13"/>
        <v>0</v>
      </c>
      <c r="E102" s="64">
        <f t="shared" si="7"/>
        <v>0</v>
      </c>
      <c r="F102" s="64">
        <f t="shared" si="8"/>
        <v>0</v>
      </c>
      <c r="G102" s="64">
        <f t="shared" si="9"/>
        <v>0</v>
      </c>
      <c r="H102" s="68">
        <f t="shared" si="10"/>
        <v>0</v>
      </c>
    </row>
    <row r="103" spans="1:8" x14ac:dyDescent="0.3">
      <c r="A103" s="76">
        <f t="shared" si="11"/>
        <v>48182</v>
      </c>
      <c r="B103" s="75">
        <v>95</v>
      </c>
      <c r="C103" s="64">
        <f t="shared" si="12"/>
        <v>0</v>
      </c>
      <c r="D103" s="64">
        <f t="shared" si="13"/>
        <v>0</v>
      </c>
      <c r="E103" s="64">
        <f t="shared" si="7"/>
        <v>0</v>
      </c>
      <c r="F103" s="64">
        <f t="shared" si="8"/>
        <v>0</v>
      </c>
      <c r="G103" s="64">
        <f t="shared" si="9"/>
        <v>0</v>
      </c>
      <c r="H103" s="68">
        <f t="shared" si="10"/>
        <v>0</v>
      </c>
    </row>
    <row r="104" spans="1:8" x14ac:dyDescent="0.3">
      <c r="A104" s="76">
        <f t="shared" si="11"/>
        <v>48213</v>
      </c>
      <c r="B104" s="75">
        <v>96</v>
      </c>
      <c r="C104" s="64">
        <f t="shared" si="12"/>
        <v>0</v>
      </c>
      <c r="D104" s="64">
        <f t="shared" si="13"/>
        <v>0</v>
      </c>
      <c r="E104" s="64">
        <f t="shared" si="7"/>
        <v>0</v>
      </c>
      <c r="F104" s="64">
        <f t="shared" si="8"/>
        <v>0</v>
      </c>
      <c r="G104" s="64">
        <f t="shared" si="9"/>
        <v>0</v>
      </c>
      <c r="H104" s="68">
        <f t="shared" si="10"/>
        <v>0</v>
      </c>
    </row>
    <row r="105" spans="1:8" x14ac:dyDescent="0.3">
      <c r="A105" s="76">
        <f t="shared" si="11"/>
        <v>48244</v>
      </c>
      <c r="B105" s="75">
        <v>97</v>
      </c>
      <c r="C105" s="64">
        <f t="shared" si="12"/>
        <v>0</v>
      </c>
      <c r="D105" s="64">
        <f t="shared" si="13"/>
        <v>0</v>
      </c>
      <c r="E105" s="64">
        <f t="shared" si="7"/>
        <v>0</v>
      </c>
      <c r="F105" s="64">
        <f t="shared" si="8"/>
        <v>0</v>
      </c>
      <c r="G105" s="64">
        <f t="shared" si="9"/>
        <v>0</v>
      </c>
      <c r="H105" s="68">
        <f t="shared" si="10"/>
        <v>0</v>
      </c>
    </row>
    <row r="106" spans="1:8" x14ac:dyDescent="0.3">
      <c r="A106" s="76">
        <f t="shared" si="11"/>
        <v>48273</v>
      </c>
      <c r="B106" s="75">
        <v>98</v>
      </c>
      <c r="C106" s="64">
        <f t="shared" si="12"/>
        <v>0</v>
      </c>
      <c r="D106" s="64">
        <f t="shared" si="13"/>
        <v>0</v>
      </c>
      <c r="E106" s="64">
        <f t="shared" si="7"/>
        <v>0</v>
      </c>
      <c r="F106" s="64">
        <f t="shared" si="8"/>
        <v>0</v>
      </c>
      <c r="G106" s="64">
        <f t="shared" si="9"/>
        <v>0</v>
      </c>
      <c r="H106" s="68">
        <f t="shared" si="10"/>
        <v>0</v>
      </c>
    </row>
    <row r="107" spans="1:8" x14ac:dyDescent="0.3">
      <c r="A107" s="76">
        <f t="shared" si="11"/>
        <v>48304</v>
      </c>
      <c r="B107" s="75">
        <v>99</v>
      </c>
      <c r="C107" s="64">
        <f t="shared" si="12"/>
        <v>0</v>
      </c>
      <c r="D107" s="64">
        <f t="shared" si="13"/>
        <v>0</v>
      </c>
      <c r="E107" s="64">
        <f t="shared" si="7"/>
        <v>0</v>
      </c>
      <c r="F107" s="64">
        <f t="shared" si="8"/>
        <v>0</v>
      </c>
      <c r="G107" s="64">
        <f t="shared" si="9"/>
        <v>0</v>
      </c>
      <c r="H107" s="68">
        <f t="shared" si="10"/>
        <v>0</v>
      </c>
    </row>
    <row r="108" spans="1:8" x14ac:dyDescent="0.3">
      <c r="A108" s="76">
        <f t="shared" si="11"/>
        <v>48334</v>
      </c>
      <c r="B108" s="75">
        <v>100</v>
      </c>
      <c r="C108" s="64">
        <f t="shared" si="12"/>
        <v>0</v>
      </c>
      <c r="D108" s="64">
        <f t="shared" si="13"/>
        <v>0</v>
      </c>
      <c r="E108" s="64">
        <f t="shared" si="7"/>
        <v>0</v>
      </c>
      <c r="F108" s="64">
        <f t="shared" si="8"/>
        <v>0</v>
      </c>
      <c r="G108" s="64">
        <f t="shared" si="9"/>
        <v>0</v>
      </c>
      <c r="H108" s="68">
        <f t="shared" si="10"/>
        <v>0</v>
      </c>
    </row>
    <row r="109" spans="1:8" x14ac:dyDescent="0.3">
      <c r="A109" s="76">
        <f t="shared" si="11"/>
        <v>48365</v>
      </c>
      <c r="B109" s="75">
        <v>101</v>
      </c>
      <c r="C109" s="64">
        <f t="shared" si="12"/>
        <v>0</v>
      </c>
      <c r="D109" s="64">
        <f t="shared" si="13"/>
        <v>0</v>
      </c>
      <c r="E109" s="64">
        <f t="shared" si="7"/>
        <v>0</v>
      </c>
      <c r="F109" s="64">
        <f t="shared" si="8"/>
        <v>0</v>
      </c>
      <c r="G109" s="64">
        <f t="shared" si="9"/>
        <v>0</v>
      </c>
      <c r="H109" s="68">
        <f t="shared" si="10"/>
        <v>0</v>
      </c>
    </row>
    <row r="110" spans="1:8" x14ac:dyDescent="0.3">
      <c r="A110" s="76">
        <f t="shared" si="11"/>
        <v>48395</v>
      </c>
      <c r="B110" s="75">
        <v>102</v>
      </c>
      <c r="C110" s="64">
        <f t="shared" si="12"/>
        <v>0</v>
      </c>
      <c r="D110" s="64">
        <f t="shared" si="13"/>
        <v>0</v>
      </c>
      <c r="E110" s="64">
        <f t="shared" si="7"/>
        <v>0</v>
      </c>
      <c r="F110" s="64">
        <f t="shared" si="8"/>
        <v>0</v>
      </c>
      <c r="G110" s="64">
        <f t="shared" si="9"/>
        <v>0</v>
      </c>
      <c r="H110" s="68">
        <f t="shared" si="10"/>
        <v>0</v>
      </c>
    </row>
    <row r="111" spans="1:8" x14ac:dyDescent="0.3">
      <c r="A111" s="76">
        <f t="shared" si="11"/>
        <v>48426</v>
      </c>
      <c r="B111" s="75">
        <v>103</v>
      </c>
      <c r="C111" s="64">
        <f t="shared" si="12"/>
        <v>0</v>
      </c>
      <c r="D111" s="64">
        <f t="shared" si="13"/>
        <v>0</v>
      </c>
      <c r="E111" s="64">
        <f t="shared" si="7"/>
        <v>0</v>
      </c>
      <c r="F111" s="64">
        <f t="shared" si="8"/>
        <v>0</v>
      </c>
      <c r="G111" s="64">
        <f t="shared" si="9"/>
        <v>0</v>
      </c>
      <c r="H111" s="68">
        <f t="shared" si="10"/>
        <v>0</v>
      </c>
    </row>
    <row r="112" spans="1:8" x14ac:dyDescent="0.3">
      <c r="A112" s="76">
        <f t="shared" si="11"/>
        <v>48457</v>
      </c>
      <c r="B112" s="75">
        <v>104</v>
      </c>
      <c r="C112" s="64">
        <f t="shared" si="12"/>
        <v>0</v>
      </c>
      <c r="D112" s="64">
        <f t="shared" si="13"/>
        <v>0</v>
      </c>
      <c r="E112" s="64">
        <f t="shared" si="7"/>
        <v>0</v>
      </c>
      <c r="F112" s="64">
        <f t="shared" si="8"/>
        <v>0</v>
      </c>
      <c r="G112" s="64">
        <f t="shared" si="9"/>
        <v>0</v>
      </c>
      <c r="H112" s="68">
        <f t="shared" si="10"/>
        <v>0</v>
      </c>
    </row>
    <row r="113" spans="1:8" x14ac:dyDescent="0.3">
      <c r="A113" s="76">
        <f t="shared" si="11"/>
        <v>48487</v>
      </c>
      <c r="B113" s="75">
        <v>105</v>
      </c>
      <c r="C113" s="64">
        <f t="shared" si="12"/>
        <v>0</v>
      </c>
      <c r="D113" s="64">
        <f t="shared" si="13"/>
        <v>0</v>
      </c>
      <c r="E113" s="64">
        <f t="shared" si="7"/>
        <v>0</v>
      </c>
      <c r="F113" s="64">
        <f t="shared" si="8"/>
        <v>0</v>
      </c>
      <c r="G113" s="64">
        <f t="shared" si="9"/>
        <v>0</v>
      </c>
      <c r="H113" s="68">
        <f t="shared" si="10"/>
        <v>0</v>
      </c>
    </row>
    <row r="114" spans="1:8" x14ac:dyDescent="0.3">
      <c r="A114" s="76">
        <f t="shared" si="11"/>
        <v>48518</v>
      </c>
      <c r="B114" s="75">
        <v>106</v>
      </c>
      <c r="C114" s="64">
        <f t="shared" si="12"/>
        <v>0</v>
      </c>
      <c r="D114" s="64">
        <f t="shared" si="13"/>
        <v>0</v>
      </c>
      <c r="E114" s="64">
        <f t="shared" si="7"/>
        <v>0</v>
      </c>
      <c r="F114" s="64">
        <f t="shared" si="8"/>
        <v>0</v>
      </c>
      <c r="G114" s="64">
        <f t="shared" si="9"/>
        <v>0</v>
      </c>
      <c r="H114" s="68">
        <f t="shared" si="10"/>
        <v>0</v>
      </c>
    </row>
    <row r="115" spans="1:8" x14ac:dyDescent="0.3">
      <c r="A115" s="76">
        <f t="shared" si="11"/>
        <v>48548</v>
      </c>
      <c r="B115" s="75">
        <v>107</v>
      </c>
      <c r="C115" s="64">
        <f t="shared" si="12"/>
        <v>0</v>
      </c>
      <c r="D115" s="64">
        <f t="shared" si="13"/>
        <v>0</v>
      </c>
      <c r="E115" s="64">
        <f t="shared" si="7"/>
        <v>0</v>
      </c>
      <c r="F115" s="64">
        <f t="shared" si="8"/>
        <v>0</v>
      </c>
      <c r="G115" s="64">
        <f t="shared" si="9"/>
        <v>0</v>
      </c>
      <c r="H115" s="68">
        <f t="shared" si="10"/>
        <v>0</v>
      </c>
    </row>
    <row r="116" spans="1:8" x14ac:dyDescent="0.3">
      <c r="A116" s="76">
        <f t="shared" si="11"/>
        <v>48579</v>
      </c>
      <c r="B116" s="75">
        <v>108</v>
      </c>
      <c r="C116" s="64">
        <f t="shared" si="12"/>
        <v>0</v>
      </c>
      <c r="D116" s="64">
        <f t="shared" si="13"/>
        <v>0</v>
      </c>
      <c r="E116" s="64">
        <f t="shared" si="7"/>
        <v>0</v>
      </c>
      <c r="F116" s="64">
        <f t="shared" si="8"/>
        <v>0</v>
      </c>
      <c r="G116" s="64">
        <f t="shared" si="9"/>
        <v>0</v>
      </c>
      <c r="H116" s="68">
        <f t="shared" si="10"/>
        <v>0</v>
      </c>
    </row>
    <row r="117" spans="1:8" x14ac:dyDescent="0.3">
      <c r="A117" s="76">
        <f t="shared" si="11"/>
        <v>48610</v>
      </c>
      <c r="B117" s="75">
        <v>109</v>
      </c>
      <c r="C117" s="64">
        <f t="shared" si="12"/>
        <v>0</v>
      </c>
      <c r="D117" s="64">
        <f t="shared" si="13"/>
        <v>0</v>
      </c>
      <c r="E117" s="64">
        <f t="shared" si="7"/>
        <v>0</v>
      </c>
      <c r="F117" s="64">
        <f t="shared" si="8"/>
        <v>0</v>
      </c>
      <c r="G117" s="64">
        <f t="shared" si="9"/>
        <v>0</v>
      </c>
      <c r="H117" s="68">
        <f t="shared" si="10"/>
        <v>0</v>
      </c>
    </row>
    <row r="118" spans="1:8" x14ac:dyDescent="0.3">
      <c r="A118" s="76">
        <f t="shared" si="11"/>
        <v>48638</v>
      </c>
      <c r="B118" s="75">
        <v>110</v>
      </c>
      <c r="C118" s="64">
        <f t="shared" si="12"/>
        <v>0</v>
      </c>
      <c r="D118" s="64">
        <f t="shared" si="13"/>
        <v>0</v>
      </c>
      <c r="E118" s="64">
        <f t="shared" si="7"/>
        <v>0</v>
      </c>
      <c r="F118" s="64">
        <f t="shared" si="8"/>
        <v>0</v>
      </c>
      <c r="G118" s="64">
        <f t="shared" si="9"/>
        <v>0</v>
      </c>
      <c r="H118" s="68">
        <f t="shared" si="10"/>
        <v>0</v>
      </c>
    </row>
    <row r="119" spans="1:8" x14ac:dyDescent="0.3">
      <c r="A119" s="76">
        <f t="shared" si="11"/>
        <v>48669</v>
      </c>
      <c r="B119" s="75">
        <v>111</v>
      </c>
      <c r="C119" s="64">
        <f t="shared" si="12"/>
        <v>0</v>
      </c>
      <c r="D119" s="64">
        <f t="shared" si="13"/>
        <v>0</v>
      </c>
      <c r="E119" s="64">
        <f t="shared" si="7"/>
        <v>0</v>
      </c>
      <c r="F119" s="64">
        <f t="shared" si="8"/>
        <v>0</v>
      </c>
      <c r="G119" s="64">
        <f t="shared" si="9"/>
        <v>0</v>
      </c>
      <c r="H119" s="68">
        <f t="shared" si="10"/>
        <v>0</v>
      </c>
    </row>
    <row r="120" spans="1:8" x14ac:dyDescent="0.3">
      <c r="A120" s="76">
        <f t="shared" si="11"/>
        <v>48699</v>
      </c>
      <c r="B120" s="75">
        <v>112</v>
      </c>
      <c r="C120" s="64">
        <f t="shared" si="12"/>
        <v>0</v>
      </c>
      <c r="D120" s="64">
        <f t="shared" si="13"/>
        <v>0</v>
      </c>
      <c r="E120" s="64">
        <f t="shared" si="7"/>
        <v>0</v>
      </c>
      <c r="F120" s="64">
        <f t="shared" si="8"/>
        <v>0</v>
      </c>
      <c r="G120" s="64">
        <f t="shared" si="9"/>
        <v>0</v>
      </c>
      <c r="H120" s="68">
        <f t="shared" si="10"/>
        <v>0</v>
      </c>
    </row>
    <row r="121" spans="1:8" x14ac:dyDescent="0.3">
      <c r="A121" s="76">
        <f t="shared" si="11"/>
        <v>48730</v>
      </c>
      <c r="B121" s="75">
        <v>113</v>
      </c>
      <c r="C121" s="64">
        <f t="shared" si="12"/>
        <v>0</v>
      </c>
      <c r="D121" s="64">
        <f t="shared" si="13"/>
        <v>0</v>
      </c>
      <c r="E121" s="64">
        <f t="shared" si="7"/>
        <v>0</v>
      </c>
      <c r="F121" s="64">
        <f t="shared" si="8"/>
        <v>0</v>
      </c>
      <c r="G121" s="64">
        <f t="shared" si="9"/>
        <v>0</v>
      </c>
      <c r="H121" s="68">
        <f t="shared" si="10"/>
        <v>0</v>
      </c>
    </row>
    <row r="122" spans="1:8" x14ac:dyDescent="0.3">
      <c r="A122" s="76">
        <f t="shared" si="11"/>
        <v>48760</v>
      </c>
      <c r="B122" s="75">
        <v>114</v>
      </c>
      <c r="C122" s="64">
        <f t="shared" si="12"/>
        <v>0</v>
      </c>
      <c r="D122" s="64">
        <f t="shared" si="13"/>
        <v>0</v>
      </c>
      <c r="E122" s="64">
        <f t="shared" si="7"/>
        <v>0</v>
      </c>
      <c r="F122" s="64">
        <f t="shared" si="8"/>
        <v>0</v>
      </c>
      <c r="G122" s="64">
        <f t="shared" si="9"/>
        <v>0</v>
      </c>
      <c r="H122" s="68">
        <f t="shared" si="10"/>
        <v>0</v>
      </c>
    </row>
    <row r="123" spans="1:8" x14ac:dyDescent="0.3">
      <c r="A123" s="76">
        <f t="shared" si="11"/>
        <v>48791</v>
      </c>
      <c r="B123" s="75">
        <v>115</v>
      </c>
      <c r="C123" s="64">
        <f t="shared" si="12"/>
        <v>0</v>
      </c>
      <c r="D123" s="64">
        <f t="shared" si="13"/>
        <v>0</v>
      </c>
      <c r="E123" s="64">
        <f t="shared" si="7"/>
        <v>0</v>
      </c>
      <c r="F123" s="64">
        <f t="shared" si="8"/>
        <v>0</v>
      </c>
      <c r="G123" s="64">
        <f t="shared" si="9"/>
        <v>0</v>
      </c>
      <c r="H123" s="68">
        <f t="shared" si="10"/>
        <v>0</v>
      </c>
    </row>
    <row r="124" spans="1:8" x14ac:dyDescent="0.3">
      <c r="A124" s="76">
        <f t="shared" si="11"/>
        <v>48822</v>
      </c>
      <c r="B124" s="75">
        <v>116</v>
      </c>
      <c r="C124" s="64">
        <f t="shared" si="12"/>
        <v>0</v>
      </c>
      <c r="D124" s="64">
        <f t="shared" si="13"/>
        <v>0</v>
      </c>
      <c r="E124" s="64">
        <f t="shared" si="7"/>
        <v>0</v>
      </c>
      <c r="F124" s="64">
        <f t="shared" si="8"/>
        <v>0</v>
      </c>
      <c r="G124" s="64">
        <f t="shared" si="9"/>
        <v>0</v>
      </c>
      <c r="H124" s="68">
        <f t="shared" si="10"/>
        <v>0</v>
      </c>
    </row>
    <row r="125" spans="1:8" x14ac:dyDescent="0.3">
      <c r="A125" s="76">
        <f t="shared" si="11"/>
        <v>48852</v>
      </c>
      <c r="B125" s="75">
        <v>117</v>
      </c>
      <c r="C125" s="64">
        <f t="shared" si="12"/>
        <v>0</v>
      </c>
      <c r="D125" s="64">
        <f t="shared" si="13"/>
        <v>0</v>
      </c>
      <c r="E125" s="64">
        <f t="shared" si="7"/>
        <v>0</v>
      </c>
      <c r="F125" s="64">
        <f t="shared" si="8"/>
        <v>0</v>
      </c>
      <c r="G125" s="64">
        <f t="shared" si="9"/>
        <v>0</v>
      </c>
      <c r="H125" s="68">
        <f t="shared" si="10"/>
        <v>0</v>
      </c>
    </row>
    <row r="126" spans="1:8" x14ac:dyDescent="0.3">
      <c r="A126" s="76">
        <f t="shared" si="11"/>
        <v>48883</v>
      </c>
      <c r="B126" s="75">
        <v>118</v>
      </c>
      <c r="C126" s="64">
        <f t="shared" si="12"/>
        <v>0</v>
      </c>
      <c r="D126" s="64">
        <f t="shared" si="13"/>
        <v>0</v>
      </c>
      <c r="E126" s="64">
        <f t="shared" si="7"/>
        <v>0</v>
      </c>
      <c r="F126" s="64">
        <f t="shared" si="8"/>
        <v>0</v>
      </c>
      <c r="G126" s="64">
        <f t="shared" si="9"/>
        <v>0</v>
      </c>
      <c r="H126" s="68">
        <f t="shared" si="10"/>
        <v>0</v>
      </c>
    </row>
    <row r="127" spans="1:8" x14ac:dyDescent="0.3">
      <c r="A127" s="76">
        <f t="shared" si="11"/>
        <v>48913</v>
      </c>
      <c r="B127" s="75">
        <v>119</v>
      </c>
      <c r="C127" s="64">
        <f t="shared" si="12"/>
        <v>0</v>
      </c>
      <c r="D127" s="64">
        <f t="shared" si="13"/>
        <v>0</v>
      </c>
      <c r="E127" s="64">
        <f t="shared" si="7"/>
        <v>0</v>
      </c>
      <c r="F127" s="64">
        <f t="shared" si="8"/>
        <v>0</v>
      </c>
      <c r="G127" s="64">
        <f t="shared" si="9"/>
        <v>0</v>
      </c>
      <c r="H127" s="68">
        <f t="shared" si="10"/>
        <v>0</v>
      </c>
    </row>
    <row r="128" spans="1:8" x14ac:dyDescent="0.3">
      <c r="A128" s="76">
        <f t="shared" si="11"/>
        <v>48944</v>
      </c>
      <c r="B128" s="75">
        <v>120</v>
      </c>
      <c r="C128" s="64">
        <f t="shared" si="12"/>
        <v>0</v>
      </c>
      <c r="D128" s="64">
        <f t="shared" si="13"/>
        <v>0</v>
      </c>
      <c r="E128" s="64">
        <f t="shared" si="7"/>
        <v>0</v>
      </c>
      <c r="F128" s="64">
        <f t="shared" si="8"/>
        <v>0</v>
      </c>
      <c r="G128" s="64">
        <f t="shared" si="9"/>
        <v>0</v>
      </c>
      <c r="H128" s="68">
        <f t="shared" si="10"/>
        <v>0</v>
      </c>
    </row>
    <row r="129" spans="1:8" x14ac:dyDescent="0.3">
      <c r="A129" s="76">
        <f t="shared" si="11"/>
        <v>48975</v>
      </c>
      <c r="B129" s="75">
        <v>121</v>
      </c>
      <c r="C129" s="64">
        <f t="shared" si="12"/>
        <v>0</v>
      </c>
      <c r="D129" s="64">
        <f t="shared" si="13"/>
        <v>0</v>
      </c>
      <c r="E129" s="64">
        <f t="shared" si="7"/>
        <v>0</v>
      </c>
      <c r="F129" s="64">
        <f t="shared" si="8"/>
        <v>0</v>
      </c>
      <c r="G129" s="64">
        <f t="shared" si="9"/>
        <v>0</v>
      </c>
      <c r="H129" s="68">
        <f t="shared" si="10"/>
        <v>0</v>
      </c>
    </row>
    <row r="130" spans="1:8" x14ac:dyDescent="0.3">
      <c r="A130" s="76">
        <f t="shared" si="11"/>
        <v>49003</v>
      </c>
      <c r="B130" s="75">
        <v>122</v>
      </c>
      <c r="C130" s="64">
        <f t="shared" si="12"/>
        <v>0</v>
      </c>
      <c r="D130" s="64">
        <f t="shared" si="13"/>
        <v>0</v>
      </c>
      <c r="E130" s="64">
        <f t="shared" si="7"/>
        <v>0</v>
      </c>
      <c r="F130" s="64">
        <f t="shared" si="8"/>
        <v>0</v>
      </c>
      <c r="G130" s="64">
        <f t="shared" si="9"/>
        <v>0</v>
      </c>
      <c r="H130" s="68">
        <f t="shared" si="10"/>
        <v>0</v>
      </c>
    </row>
    <row r="131" spans="1:8" x14ac:dyDescent="0.3">
      <c r="A131" s="76">
        <f t="shared" si="11"/>
        <v>49034</v>
      </c>
      <c r="B131" s="75">
        <v>123</v>
      </c>
      <c r="C131" s="64">
        <f t="shared" si="12"/>
        <v>0</v>
      </c>
      <c r="D131" s="64">
        <f t="shared" si="13"/>
        <v>0</v>
      </c>
      <c r="E131" s="64">
        <f t="shared" si="7"/>
        <v>0</v>
      </c>
      <c r="F131" s="64">
        <f t="shared" si="8"/>
        <v>0</v>
      </c>
      <c r="G131" s="64">
        <f t="shared" si="9"/>
        <v>0</v>
      </c>
      <c r="H131" s="68">
        <f t="shared" si="10"/>
        <v>0</v>
      </c>
    </row>
    <row r="132" spans="1:8" x14ac:dyDescent="0.3">
      <c r="A132" s="76">
        <f t="shared" si="11"/>
        <v>49064</v>
      </c>
      <c r="B132" s="75">
        <v>124</v>
      </c>
      <c r="C132" s="64">
        <f t="shared" si="12"/>
        <v>0</v>
      </c>
      <c r="D132" s="64">
        <f t="shared" si="13"/>
        <v>0</v>
      </c>
      <c r="E132" s="64">
        <f t="shared" si="7"/>
        <v>0</v>
      </c>
      <c r="F132" s="64">
        <f t="shared" si="8"/>
        <v>0</v>
      </c>
      <c r="G132" s="64">
        <f t="shared" si="9"/>
        <v>0</v>
      </c>
      <c r="H132" s="68">
        <f t="shared" si="10"/>
        <v>0</v>
      </c>
    </row>
    <row r="133" spans="1:8" x14ac:dyDescent="0.3">
      <c r="A133" s="76">
        <f t="shared" si="11"/>
        <v>49095</v>
      </c>
      <c r="B133" s="75">
        <v>125</v>
      </c>
      <c r="C133" s="64">
        <f t="shared" si="12"/>
        <v>0</v>
      </c>
      <c r="D133" s="64">
        <f t="shared" si="13"/>
        <v>0</v>
      </c>
      <c r="E133" s="64">
        <f t="shared" si="7"/>
        <v>0</v>
      </c>
      <c r="F133" s="64">
        <f t="shared" si="8"/>
        <v>0</v>
      </c>
      <c r="G133" s="64">
        <f t="shared" si="9"/>
        <v>0</v>
      </c>
      <c r="H133" s="68">
        <f t="shared" si="10"/>
        <v>0</v>
      </c>
    </row>
    <row r="134" spans="1:8" x14ac:dyDescent="0.3">
      <c r="A134" s="76">
        <f t="shared" si="11"/>
        <v>49125</v>
      </c>
      <c r="B134" s="75">
        <v>126</v>
      </c>
      <c r="C134" s="64">
        <f t="shared" si="12"/>
        <v>0</v>
      </c>
      <c r="D134" s="64">
        <f t="shared" si="13"/>
        <v>0</v>
      </c>
      <c r="E134" s="64">
        <f t="shared" si="7"/>
        <v>0</v>
      </c>
      <c r="F134" s="64">
        <f t="shared" si="8"/>
        <v>0</v>
      </c>
      <c r="G134" s="64">
        <f t="shared" si="9"/>
        <v>0</v>
      </c>
      <c r="H134" s="68">
        <f t="shared" si="10"/>
        <v>0</v>
      </c>
    </row>
    <row r="135" spans="1:8" x14ac:dyDescent="0.3">
      <c r="A135" s="76">
        <f t="shared" si="11"/>
        <v>49156</v>
      </c>
      <c r="B135" s="75">
        <v>127</v>
      </c>
      <c r="C135" s="64">
        <f t="shared" si="12"/>
        <v>0</v>
      </c>
      <c r="D135" s="64">
        <f t="shared" si="13"/>
        <v>0</v>
      </c>
      <c r="E135" s="64">
        <f t="shared" si="7"/>
        <v>0</v>
      </c>
      <c r="F135" s="64">
        <f t="shared" si="8"/>
        <v>0</v>
      </c>
      <c r="G135" s="64">
        <f t="shared" si="9"/>
        <v>0</v>
      </c>
      <c r="H135" s="68">
        <f t="shared" si="10"/>
        <v>0</v>
      </c>
    </row>
    <row r="136" spans="1:8" x14ac:dyDescent="0.3">
      <c r="A136" s="76">
        <f t="shared" si="11"/>
        <v>49187</v>
      </c>
      <c r="B136" s="75">
        <v>128</v>
      </c>
      <c r="C136" s="64">
        <f t="shared" si="12"/>
        <v>0</v>
      </c>
      <c r="D136" s="64">
        <f t="shared" si="13"/>
        <v>0</v>
      </c>
      <c r="E136" s="64">
        <f t="shared" si="7"/>
        <v>0</v>
      </c>
      <c r="F136" s="64">
        <f t="shared" si="8"/>
        <v>0</v>
      </c>
      <c r="G136" s="64">
        <f t="shared" si="9"/>
        <v>0</v>
      </c>
      <c r="H136" s="68">
        <f t="shared" si="10"/>
        <v>0</v>
      </c>
    </row>
    <row r="137" spans="1:8" x14ac:dyDescent="0.3">
      <c r="A137" s="76">
        <f t="shared" si="11"/>
        <v>49217</v>
      </c>
      <c r="B137" s="75">
        <v>129</v>
      </c>
      <c r="C137" s="64">
        <f t="shared" si="12"/>
        <v>0</v>
      </c>
      <c r="D137" s="64">
        <f t="shared" si="13"/>
        <v>0</v>
      </c>
      <c r="E137" s="64">
        <f t="shared" ref="E137:E200" si="14">C137*$C$4/12</f>
        <v>0</v>
      </c>
      <c r="F137" s="64">
        <f t="shared" ref="F137:F200" si="15">D137-E137</f>
        <v>0</v>
      </c>
      <c r="G137" s="64">
        <f t="shared" ref="G137:G200" si="16">C137-F137</f>
        <v>0</v>
      </c>
      <c r="H137" s="68">
        <f t="shared" ref="H137:H200" si="17">G137/$C$3</f>
        <v>0</v>
      </c>
    </row>
    <row r="138" spans="1:8" x14ac:dyDescent="0.3">
      <c r="A138" s="76">
        <f t="shared" ref="A138:A201" si="18">DATE(YEAR(A137),MONTH(A137)+2,1-1)</f>
        <v>49248</v>
      </c>
      <c r="B138" s="75">
        <v>130</v>
      </c>
      <c r="C138" s="64">
        <f t="shared" ref="C138:C201" si="19">IF(ROUND(G137,0)&gt;0,G137,0)</f>
        <v>0</v>
      </c>
      <c r="D138" s="64">
        <f t="shared" ref="D138:D201" si="20">IF($C$5+1-B138=0,0,D137)</f>
        <v>0</v>
      </c>
      <c r="E138" s="64">
        <f t="shared" si="14"/>
        <v>0</v>
      </c>
      <c r="F138" s="64">
        <f t="shared" si="15"/>
        <v>0</v>
      </c>
      <c r="G138" s="64">
        <f t="shared" si="16"/>
        <v>0</v>
      </c>
      <c r="H138" s="68">
        <f t="shared" si="17"/>
        <v>0</v>
      </c>
    </row>
    <row r="139" spans="1:8" x14ac:dyDescent="0.3">
      <c r="A139" s="76">
        <f t="shared" si="18"/>
        <v>49278</v>
      </c>
      <c r="B139" s="75">
        <v>131</v>
      </c>
      <c r="C139" s="64">
        <f t="shared" si="19"/>
        <v>0</v>
      </c>
      <c r="D139" s="64">
        <f t="shared" si="20"/>
        <v>0</v>
      </c>
      <c r="E139" s="64">
        <f t="shared" si="14"/>
        <v>0</v>
      </c>
      <c r="F139" s="64">
        <f t="shared" si="15"/>
        <v>0</v>
      </c>
      <c r="G139" s="64">
        <f t="shared" si="16"/>
        <v>0</v>
      </c>
      <c r="H139" s="68">
        <f t="shared" si="17"/>
        <v>0</v>
      </c>
    </row>
    <row r="140" spans="1:8" x14ac:dyDescent="0.3">
      <c r="A140" s="76">
        <f t="shared" si="18"/>
        <v>49309</v>
      </c>
      <c r="B140" s="75">
        <v>132</v>
      </c>
      <c r="C140" s="64">
        <f t="shared" si="19"/>
        <v>0</v>
      </c>
      <c r="D140" s="64">
        <f t="shared" si="20"/>
        <v>0</v>
      </c>
      <c r="E140" s="64">
        <f t="shared" si="14"/>
        <v>0</v>
      </c>
      <c r="F140" s="64">
        <f t="shared" si="15"/>
        <v>0</v>
      </c>
      <c r="G140" s="64">
        <f t="shared" si="16"/>
        <v>0</v>
      </c>
      <c r="H140" s="68">
        <f t="shared" si="17"/>
        <v>0</v>
      </c>
    </row>
    <row r="141" spans="1:8" x14ac:dyDescent="0.3">
      <c r="A141" s="76">
        <f t="shared" si="18"/>
        <v>49340</v>
      </c>
      <c r="B141" s="75">
        <v>133</v>
      </c>
      <c r="C141" s="64">
        <f t="shared" si="19"/>
        <v>0</v>
      </c>
      <c r="D141" s="64">
        <f t="shared" si="20"/>
        <v>0</v>
      </c>
      <c r="E141" s="64">
        <f t="shared" si="14"/>
        <v>0</v>
      </c>
      <c r="F141" s="64">
        <f t="shared" si="15"/>
        <v>0</v>
      </c>
      <c r="G141" s="64">
        <f t="shared" si="16"/>
        <v>0</v>
      </c>
      <c r="H141" s="68">
        <f t="shared" si="17"/>
        <v>0</v>
      </c>
    </row>
    <row r="142" spans="1:8" x14ac:dyDescent="0.3">
      <c r="A142" s="76">
        <f t="shared" si="18"/>
        <v>49368</v>
      </c>
      <c r="B142" s="75">
        <v>134</v>
      </c>
      <c r="C142" s="64">
        <f t="shared" si="19"/>
        <v>0</v>
      </c>
      <c r="D142" s="64">
        <f t="shared" si="20"/>
        <v>0</v>
      </c>
      <c r="E142" s="64">
        <f t="shared" si="14"/>
        <v>0</v>
      </c>
      <c r="F142" s="64">
        <f t="shared" si="15"/>
        <v>0</v>
      </c>
      <c r="G142" s="64">
        <f t="shared" si="16"/>
        <v>0</v>
      </c>
      <c r="H142" s="68">
        <f t="shared" si="17"/>
        <v>0</v>
      </c>
    </row>
    <row r="143" spans="1:8" x14ac:dyDescent="0.3">
      <c r="A143" s="76">
        <f t="shared" si="18"/>
        <v>49399</v>
      </c>
      <c r="B143" s="75">
        <v>135</v>
      </c>
      <c r="C143" s="64">
        <f t="shared" si="19"/>
        <v>0</v>
      </c>
      <c r="D143" s="64">
        <f t="shared" si="20"/>
        <v>0</v>
      </c>
      <c r="E143" s="64">
        <f t="shared" si="14"/>
        <v>0</v>
      </c>
      <c r="F143" s="64">
        <f t="shared" si="15"/>
        <v>0</v>
      </c>
      <c r="G143" s="64">
        <f t="shared" si="16"/>
        <v>0</v>
      </c>
      <c r="H143" s="68">
        <f t="shared" si="17"/>
        <v>0</v>
      </c>
    </row>
    <row r="144" spans="1:8" x14ac:dyDescent="0.3">
      <c r="A144" s="76">
        <f t="shared" si="18"/>
        <v>49429</v>
      </c>
      <c r="B144" s="75">
        <v>136</v>
      </c>
      <c r="C144" s="64">
        <f t="shared" si="19"/>
        <v>0</v>
      </c>
      <c r="D144" s="64">
        <f t="shared" si="20"/>
        <v>0</v>
      </c>
      <c r="E144" s="64">
        <f t="shared" si="14"/>
        <v>0</v>
      </c>
      <c r="F144" s="64">
        <f t="shared" si="15"/>
        <v>0</v>
      </c>
      <c r="G144" s="64">
        <f t="shared" si="16"/>
        <v>0</v>
      </c>
      <c r="H144" s="68">
        <f t="shared" si="17"/>
        <v>0</v>
      </c>
    </row>
    <row r="145" spans="1:8" x14ac:dyDescent="0.3">
      <c r="A145" s="76">
        <f t="shared" si="18"/>
        <v>49460</v>
      </c>
      <c r="B145" s="75">
        <v>137</v>
      </c>
      <c r="C145" s="64">
        <f t="shared" si="19"/>
        <v>0</v>
      </c>
      <c r="D145" s="64">
        <f t="shared" si="20"/>
        <v>0</v>
      </c>
      <c r="E145" s="64">
        <f t="shared" si="14"/>
        <v>0</v>
      </c>
      <c r="F145" s="64">
        <f t="shared" si="15"/>
        <v>0</v>
      </c>
      <c r="G145" s="64">
        <f t="shared" si="16"/>
        <v>0</v>
      </c>
      <c r="H145" s="68">
        <f t="shared" si="17"/>
        <v>0</v>
      </c>
    </row>
    <row r="146" spans="1:8" x14ac:dyDescent="0.3">
      <c r="A146" s="76">
        <f t="shared" si="18"/>
        <v>49490</v>
      </c>
      <c r="B146" s="75">
        <v>138</v>
      </c>
      <c r="C146" s="64">
        <f t="shared" si="19"/>
        <v>0</v>
      </c>
      <c r="D146" s="64">
        <f t="shared" si="20"/>
        <v>0</v>
      </c>
      <c r="E146" s="64">
        <f t="shared" si="14"/>
        <v>0</v>
      </c>
      <c r="F146" s="64">
        <f t="shared" si="15"/>
        <v>0</v>
      </c>
      <c r="G146" s="64">
        <f t="shared" si="16"/>
        <v>0</v>
      </c>
      <c r="H146" s="68">
        <f t="shared" si="17"/>
        <v>0</v>
      </c>
    </row>
    <row r="147" spans="1:8" x14ac:dyDescent="0.3">
      <c r="A147" s="76">
        <f t="shared" si="18"/>
        <v>49521</v>
      </c>
      <c r="B147" s="75">
        <v>139</v>
      </c>
      <c r="C147" s="64">
        <f t="shared" si="19"/>
        <v>0</v>
      </c>
      <c r="D147" s="64">
        <f t="shared" si="20"/>
        <v>0</v>
      </c>
      <c r="E147" s="64">
        <f t="shared" si="14"/>
        <v>0</v>
      </c>
      <c r="F147" s="64">
        <f t="shared" si="15"/>
        <v>0</v>
      </c>
      <c r="G147" s="64">
        <f t="shared" si="16"/>
        <v>0</v>
      </c>
      <c r="H147" s="68">
        <f t="shared" si="17"/>
        <v>0</v>
      </c>
    </row>
    <row r="148" spans="1:8" x14ac:dyDescent="0.3">
      <c r="A148" s="76">
        <f t="shared" si="18"/>
        <v>49552</v>
      </c>
      <c r="B148" s="75">
        <v>140</v>
      </c>
      <c r="C148" s="64">
        <f t="shared" si="19"/>
        <v>0</v>
      </c>
      <c r="D148" s="64">
        <f t="shared" si="20"/>
        <v>0</v>
      </c>
      <c r="E148" s="64">
        <f t="shared" si="14"/>
        <v>0</v>
      </c>
      <c r="F148" s="64">
        <f t="shared" si="15"/>
        <v>0</v>
      </c>
      <c r="G148" s="64">
        <f t="shared" si="16"/>
        <v>0</v>
      </c>
      <c r="H148" s="68">
        <f t="shared" si="17"/>
        <v>0</v>
      </c>
    </row>
    <row r="149" spans="1:8" x14ac:dyDescent="0.3">
      <c r="A149" s="76">
        <f t="shared" si="18"/>
        <v>49582</v>
      </c>
      <c r="B149" s="75">
        <v>141</v>
      </c>
      <c r="C149" s="64">
        <f t="shared" si="19"/>
        <v>0</v>
      </c>
      <c r="D149" s="64">
        <f t="shared" si="20"/>
        <v>0</v>
      </c>
      <c r="E149" s="64">
        <f t="shared" si="14"/>
        <v>0</v>
      </c>
      <c r="F149" s="64">
        <f t="shared" si="15"/>
        <v>0</v>
      </c>
      <c r="G149" s="64">
        <f t="shared" si="16"/>
        <v>0</v>
      </c>
      <c r="H149" s="68">
        <f t="shared" si="17"/>
        <v>0</v>
      </c>
    </row>
    <row r="150" spans="1:8" x14ac:dyDescent="0.3">
      <c r="A150" s="76">
        <f t="shared" si="18"/>
        <v>49613</v>
      </c>
      <c r="B150" s="75">
        <v>142</v>
      </c>
      <c r="C150" s="64">
        <f t="shared" si="19"/>
        <v>0</v>
      </c>
      <c r="D150" s="64">
        <f t="shared" si="20"/>
        <v>0</v>
      </c>
      <c r="E150" s="64">
        <f t="shared" si="14"/>
        <v>0</v>
      </c>
      <c r="F150" s="64">
        <f t="shared" si="15"/>
        <v>0</v>
      </c>
      <c r="G150" s="64">
        <f t="shared" si="16"/>
        <v>0</v>
      </c>
      <c r="H150" s="68">
        <f t="shared" si="17"/>
        <v>0</v>
      </c>
    </row>
    <row r="151" spans="1:8" x14ac:dyDescent="0.3">
      <c r="A151" s="76">
        <f t="shared" si="18"/>
        <v>49643</v>
      </c>
      <c r="B151" s="75">
        <v>143</v>
      </c>
      <c r="C151" s="64">
        <f t="shared" si="19"/>
        <v>0</v>
      </c>
      <c r="D151" s="64">
        <f t="shared" si="20"/>
        <v>0</v>
      </c>
      <c r="E151" s="64">
        <f t="shared" si="14"/>
        <v>0</v>
      </c>
      <c r="F151" s="64">
        <f t="shared" si="15"/>
        <v>0</v>
      </c>
      <c r="G151" s="64">
        <f t="shared" si="16"/>
        <v>0</v>
      </c>
      <c r="H151" s="68">
        <f t="shared" si="17"/>
        <v>0</v>
      </c>
    </row>
    <row r="152" spans="1:8" x14ac:dyDescent="0.3">
      <c r="A152" s="76">
        <f t="shared" si="18"/>
        <v>49674</v>
      </c>
      <c r="B152" s="75">
        <v>144</v>
      </c>
      <c r="C152" s="64">
        <f t="shared" si="19"/>
        <v>0</v>
      </c>
      <c r="D152" s="64">
        <f t="shared" si="20"/>
        <v>0</v>
      </c>
      <c r="E152" s="64">
        <f t="shared" si="14"/>
        <v>0</v>
      </c>
      <c r="F152" s="64">
        <f t="shared" si="15"/>
        <v>0</v>
      </c>
      <c r="G152" s="64">
        <f t="shared" si="16"/>
        <v>0</v>
      </c>
      <c r="H152" s="68">
        <f t="shared" si="17"/>
        <v>0</v>
      </c>
    </row>
    <row r="153" spans="1:8" x14ac:dyDescent="0.3">
      <c r="A153" s="76">
        <f t="shared" si="18"/>
        <v>49705</v>
      </c>
      <c r="B153" s="75">
        <v>145</v>
      </c>
      <c r="C153" s="64">
        <f t="shared" si="19"/>
        <v>0</v>
      </c>
      <c r="D153" s="64">
        <f t="shared" si="20"/>
        <v>0</v>
      </c>
      <c r="E153" s="64">
        <f t="shared" si="14"/>
        <v>0</v>
      </c>
      <c r="F153" s="64">
        <f t="shared" si="15"/>
        <v>0</v>
      </c>
      <c r="G153" s="64">
        <f t="shared" si="16"/>
        <v>0</v>
      </c>
      <c r="H153" s="68">
        <f t="shared" si="17"/>
        <v>0</v>
      </c>
    </row>
    <row r="154" spans="1:8" x14ac:dyDescent="0.3">
      <c r="A154" s="76">
        <f t="shared" si="18"/>
        <v>49734</v>
      </c>
      <c r="B154" s="75">
        <v>146</v>
      </c>
      <c r="C154" s="64">
        <f t="shared" si="19"/>
        <v>0</v>
      </c>
      <c r="D154" s="64">
        <f t="shared" si="20"/>
        <v>0</v>
      </c>
      <c r="E154" s="64">
        <f t="shared" si="14"/>
        <v>0</v>
      </c>
      <c r="F154" s="64">
        <f t="shared" si="15"/>
        <v>0</v>
      </c>
      <c r="G154" s="64">
        <f t="shared" si="16"/>
        <v>0</v>
      </c>
      <c r="H154" s="68">
        <f t="shared" si="17"/>
        <v>0</v>
      </c>
    </row>
    <row r="155" spans="1:8" x14ac:dyDescent="0.3">
      <c r="A155" s="76">
        <f t="shared" si="18"/>
        <v>49765</v>
      </c>
      <c r="B155" s="75">
        <v>147</v>
      </c>
      <c r="C155" s="64">
        <f t="shared" si="19"/>
        <v>0</v>
      </c>
      <c r="D155" s="64">
        <f t="shared" si="20"/>
        <v>0</v>
      </c>
      <c r="E155" s="64">
        <f t="shared" si="14"/>
        <v>0</v>
      </c>
      <c r="F155" s="64">
        <f t="shared" si="15"/>
        <v>0</v>
      </c>
      <c r="G155" s="64">
        <f t="shared" si="16"/>
        <v>0</v>
      </c>
      <c r="H155" s="68">
        <f t="shared" si="17"/>
        <v>0</v>
      </c>
    </row>
    <row r="156" spans="1:8" x14ac:dyDescent="0.3">
      <c r="A156" s="76">
        <f t="shared" si="18"/>
        <v>49795</v>
      </c>
      <c r="B156" s="75">
        <v>148</v>
      </c>
      <c r="C156" s="64">
        <f t="shared" si="19"/>
        <v>0</v>
      </c>
      <c r="D156" s="64">
        <f t="shared" si="20"/>
        <v>0</v>
      </c>
      <c r="E156" s="64">
        <f t="shared" si="14"/>
        <v>0</v>
      </c>
      <c r="F156" s="64">
        <f t="shared" si="15"/>
        <v>0</v>
      </c>
      <c r="G156" s="64">
        <f t="shared" si="16"/>
        <v>0</v>
      </c>
      <c r="H156" s="68">
        <f t="shared" si="17"/>
        <v>0</v>
      </c>
    </row>
    <row r="157" spans="1:8" x14ac:dyDescent="0.3">
      <c r="A157" s="76">
        <f t="shared" si="18"/>
        <v>49826</v>
      </c>
      <c r="B157" s="75">
        <v>149</v>
      </c>
      <c r="C157" s="64">
        <f t="shared" si="19"/>
        <v>0</v>
      </c>
      <c r="D157" s="64">
        <f t="shared" si="20"/>
        <v>0</v>
      </c>
      <c r="E157" s="64">
        <f t="shared" si="14"/>
        <v>0</v>
      </c>
      <c r="F157" s="64">
        <f t="shared" si="15"/>
        <v>0</v>
      </c>
      <c r="G157" s="64">
        <f t="shared" si="16"/>
        <v>0</v>
      </c>
      <c r="H157" s="68">
        <f t="shared" si="17"/>
        <v>0</v>
      </c>
    </row>
    <row r="158" spans="1:8" x14ac:dyDescent="0.3">
      <c r="A158" s="76">
        <f t="shared" si="18"/>
        <v>49856</v>
      </c>
      <c r="B158" s="75">
        <v>150</v>
      </c>
      <c r="C158" s="64">
        <f t="shared" si="19"/>
        <v>0</v>
      </c>
      <c r="D158" s="64">
        <f t="shared" si="20"/>
        <v>0</v>
      </c>
      <c r="E158" s="64">
        <f t="shared" si="14"/>
        <v>0</v>
      </c>
      <c r="F158" s="64">
        <f t="shared" si="15"/>
        <v>0</v>
      </c>
      <c r="G158" s="64">
        <f t="shared" si="16"/>
        <v>0</v>
      </c>
      <c r="H158" s="68">
        <f t="shared" si="17"/>
        <v>0</v>
      </c>
    </row>
    <row r="159" spans="1:8" x14ac:dyDescent="0.3">
      <c r="A159" s="76">
        <f t="shared" si="18"/>
        <v>49887</v>
      </c>
      <c r="B159" s="75">
        <v>151</v>
      </c>
      <c r="C159" s="64">
        <f t="shared" si="19"/>
        <v>0</v>
      </c>
      <c r="D159" s="64">
        <f t="shared" si="20"/>
        <v>0</v>
      </c>
      <c r="E159" s="64">
        <f t="shared" si="14"/>
        <v>0</v>
      </c>
      <c r="F159" s="64">
        <f t="shared" si="15"/>
        <v>0</v>
      </c>
      <c r="G159" s="64">
        <f t="shared" si="16"/>
        <v>0</v>
      </c>
      <c r="H159" s="68">
        <f t="shared" si="17"/>
        <v>0</v>
      </c>
    </row>
    <row r="160" spans="1:8" x14ac:dyDescent="0.3">
      <c r="A160" s="76">
        <f t="shared" si="18"/>
        <v>49918</v>
      </c>
      <c r="B160" s="75">
        <v>152</v>
      </c>
      <c r="C160" s="64">
        <f t="shared" si="19"/>
        <v>0</v>
      </c>
      <c r="D160" s="64">
        <f t="shared" si="20"/>
        <v>0</v>
      </c>
      <c r="E160" s="64">
        <f t="shared" si="14"/>
        <v>0</v>
      </c>
      <c r="F160" s="64">
        <f t="shared" si="15"/>
        <v>0</v>
      </c>
      <c r="G160" s="64">
        <f t="shared" si="16"/>
        <v>0</v>
      </c>
      <c r="H160" s="68">
        <f t="shared" si="17"/>
        <v>0</v>
      </c>
    </row>
    <row r="161" spans="1:8" x14ac:dyDescent="0.3">
      <c r="A161" s="76">
        <f t="shared" si="18"/>
        <v>49948</v>
      </c>
      <c r="B161" s="75">
        <v>153</v>
      </c>
      <c r="C161" s="64">
        <f t="shared" si="19"/>
        <v>0</v>
      </c>
      <c r="D161" s="64">
        <f t="shared" si="20"/>
        <v>0</v>
      </c>
      <c r="E161" s="64">
        <f t="shared" si="14"/>
        <v>0</v>
      </c>
      <c r="F161" s="64">
        <f t="shared" si="15"/>
        <v>0</v>
      </c>
      <c r="G161" s="64">
        <f t="shared" si="16"/>
        <v>0</v>
      </c>
      <c r="H161" s="68">
        <f t="shared" si="17"/>
        <v>0</v>
      </c>
    </row>
    <row r="162" spans="1:8" x14ac:dyDescent="0.3">
      <c r="A162" s="76">
        <f t="shared" si="18"/>
        <v>49979</v>
      </c>
      <c r="B162" s="75">
        <v>154</v>
      </c>
      <c r="C162" s="64">
        <f t="shared" si="19"/>
        <v>0</v>
      </c>
      <c r="D162" s="64">
        <f t="shared" si="20"/>
        <v>0</v>
      </c>
      <c r="E162" s="64">
        <f t="shared" si="14"/>
        <v>0</v>
      </c>
      <c r="F162" s="64">
        <f t="shared" si="15"/>
        <v>0</v>
      </c>
      <c r="G162" s="64">
        <f t="shared" si="16"/>
        <v>0</v>
      </c>
      <c r="H162" s="68">
        <f t="shared" si="17"/>
        <v>0</v>
      </c>
    </row>
    <row r="163" spans="1:8" x14ac:dyDescent="0.3">
      <c r="A163" s="76">
        <f t="shared" si="18"/>
        <v>50009</v>
      </c>
      <c r="B163" s="75">
        <v>155</v>
      </c>
      <c r="C163" s="64">
        <f t="shared" si="19"/>
        <v>0</v>
      </c>
      <c r="D163" s="64">
        <f t="shared" si="20"/>
        <v>0</v>
      </c>
      <c r="E163" s="64">
        <f t="shared" si="14"/>
        <v>0</v>
      </c>
      <c r="F163" s="64">
        <f t="shared" si="15"/>
        <v>0</v>
      </c>
      <c r="G163" s="64">
        <f t="shared" si="16"/>
        <v>0</v>
      </c>
      <c r="H163" s="68">
        <f t="shared" si="17"/>
        <v>0</v>
      </c>
    </row>
    <row r="164" spans="1:8" x14ac:dyDescent="0.3">
      <c r="A164" s="76">
        <f t="shared" si="18"/>
        <v>50040</v>
      </c>
      <c r="B164" s="75">
        <v>156</v>
      </c>
      <c r="C164" s="64">
        <f t="shared" si="19"/>
        <v>0</v>
      </c>
      <c r="D164" s="64">
        <f t="shared" si="20"/>
        <v>0</v>
      </c>
      <c r="E164" s="64">
        <f t="shared" si="14"/>
        <v>0</v>
      </c>
      <c r="F164" s="64">
        <f t="shared" si="15"/>
        <v>0</v>
      </c>
      <c r="G164" s="64">
        <f t="shared" si="16"/>
        <v>0</v>
      </c>
      <c r="H164" s="68">
        <f t="shared" si="17"/>
        <v>0</v>
      </c>
    </row>
    <row r="165" spans="1:8" x14ac:dyDescent="0.3">
      <c r="A165" s="76">
        <f t="shared" si="18"/>
        <v>50071</v>
      </c>
      <c r="B165" s="75">
        <v>157</v>
      </c>
      <c r="C165" s="64">
        <f t="shared" si="19"/>
        <v>0</v>
      </c>
      <c r="D165" s="64">
        <f t="shared" si="20"/>
        <v>0</v>
      </c>
      <c r="E165" s="64">
        <f t="shared" si="14"/>
        <v>0</v>
      </c>
      <c r="F165" s="64">
        <f t="shared" si="15"/>
        <v>0</v>
      </c>
      <c r="G165" s="64">
        <f t="shared" si="16"/>
        <v>0</v>
      </c>
      <c r="H165" s="68">
        <f t="shared" si="17"/>
        <v>0</v>
      </c>
    </row>
    <row r="166" spans="1:8" x14ac:dyDescent="0.3">
      <c r="A166" s="76">
        <f t="shared" si="18"/>
        <v>50099</v>
      </c>
      <c r="B166" s="75">
        <v>158</v>
      </c>
      <c r="C166" s="64">
        <f t="shared" si="19"/>
        <v>0</v>
      </c>
      <c r="D166" s="64">
        <f t="shared" si="20"/>
        <v>0</v>
      </c>
      <c r="E166" s="64">
        <f t="shared" si="14"/>
        <v>0</v>
      </c>
      <c r="F166" s="64">
        <f t="shared" si="15"/>
        <v>0</v>
      </c>
      <c r="G166" s="64">
        <f t="shared" si="16"/>
        <v>0</v>
      </c>
      <c r="H166" s="68">
        <f t="shared" si="17"/>
        <v>0</v>
      </c>
    </row>
    <row r="167" spans="1:8" x14ac:dyDescent="0.3">
      <c r="A167" s="76">
        <f t="shared" si="18"/>
        <v>50130</v>
      </c>
      <c r="B167" s="75">
        <v>159</v>
      </c>
      <c r="C167" s="64">
        <f t="shared" si="19"/>
        <v>0</v>
      </c>
      <c r="D167" s="64">
        <f t="shared" si="20"/>
        <v>0</v>
      </c>
      <c r="E167" s="64">
        <f t="shared" si="14"/>
        <v>0</v>
      </c>
      <c r="F167" s="64">
        <f t="shared" si="15"/>
        <v>0</v>
      </c>
      <c r="G167" s="64">
        <f t="shared" si="16"/>
        <v>0</v>
      </c>
      <c r="H167" s="68">
        <f t="shared" si="17"/>
        <v>0</v>
      </c>
    </row>
    <row r="168" spans="1:8" x14ac:dyDescent="0.3">
      <c r="A168" s="76">
        <f t="shared" si="18"/>
        <v>50160</v>
      </c>
      <c r="B168" s="75">
        <v>160</v>
      </c>
      <c r="C168" s="64">
        <f t="shared" si="19"/>
        <v>0</v>
      </c>
      <c r="D168" s="64">
        <f t="shared" si="20"/>
        <v>0</v>
      </c>
      <c r="E168" s="64">
        <f t="shared" si="14"/>
        <v>0</v>
      </c>
      <c r="F168" s="64">
        <f t="shared" si="15"/>
        <v>0</v>
      </c>
      <c r="G168" s="64">
        <f t="shared" si="16"/>
        <v>0</v>
      </c>
      <c r="H168" s="68">
        <f t="shared" si="17"/>
        <v>0</v>
      </c>
    </row>
    <row r="169" spans="1:8" x14ac:dyDescent="0.3">
      <c r="A169" s="76">
        <f t="shared" si="18"/>
        <v>50191</v>
      </c>
      <c r="B169" s="75">
        <v>161</v>
      </c>
      <c r="C169" s="64">
        <f t="shared" si="19"/>
        <v>0</v>
      </c>
      <c r="D169" s="64">
        <f t="shared" si="20"/>
        <v>0</v>
      </c>
      <c r="E169" s="64">
        <f t="shared" si="14"/>
        <v>0</v>
      </c>
      <c r="F169" s="64">
        <f t="shared" si="15"/>
        <v>0</v>
      </c>
      <c r="G169" s="64">
        <f t="shared" si="16"/>
        <v>0</v>
      </c>
      <c r="H169" s="68">
        <f t="shared" si="17"/>
        <v>0</v>
      </c>
    </row>
    <row r="170" spans="1:8" x14ac:dyDescent="0.3">
      <c r="A170" s="76">
        <f t="shared" si="18"/>
        <v>50221</v>
      </c>
      <c r="B170" s="75">
        <v>162</v>
      </c>
      <c r="C170" s="64">
        <f t="shared" si="19"/>
        <v>0</v>
      </c>
      <c r="D170" s="64">
        <f t="shared" si="20"/>
        <v>0</v>
      </c>
      <c r="E170" s="64">
        <f t="shared" si="14"/>
        <v>0</v>
      </c>
      <c r="F170" s="64">
        <f t="shared" si="15"/>
        <v>0</v>
      </c>
      <c r="G170" s="64">
        <f t="shared" si="16"/>
        <v>0</v>
      </c>
      <c r="H170" s="68">
        <f t="shared" si="17"/>
        <v>0</v>
      </c>
    </row>
    <row r="171" spans="1:8" x14ac:dyDescent="0.3">
      <c r="A171" s="76">
        <f t="shared" si="18"/>
        <v>50252</v>
      </c>
      <c r="B171" s="75">
        <v>163</v>
      </c>
      <c r="C171" s="64">
        <f t="shared" si="19"/>
        <v>0</v>
      </c>
      <c r="D171" s="64">
        <f t="shared" si="20"/>
        <v>0</v>
      </c>
      <c r="E171" s="64">
        <f t="shared" si="14"/>
        <v>0</v>
      </c>
      <c r="F171" s="64">
        <f t="shared" si="15"/>
        <v>0</v>
      </c>
      <c r="G171" s="64">
        <f t="shared" si="16"/>
        <v>0</v>
      </c>
      <c r="H171" s="68">
        <f t="shared" si="17"/>
        <v>0</v>
      </c>
    </row>
    <row r="172" spans="1:8" x14ac:dyDescent="0.3">
      <c r="A172" s="76">
        <f t="shared" si="18"/>
        <v>50283</v>
      </c>
      <c r="B172" s="75">
        <v>164</v>
      </c>
      <c r="C172" s="64">
        <f t="shared" si="19"/>
        <v>0</v>
      </c>
      <c r="D172" s="64">
        <f t="shared" si="20"/>
        <v>0</v>
      </c>
      <c r="E172" s="64">
        <f t="shared" si="14"/>
        <v>0</v>
      </c>
      <c r="F172" s="64">
        <f t="shared" si="15"/>
        <v>0</v>
      </c>
      <c r="G172" s="64">
        <f t="shared" si="16"/>
        <v>0</v>
      </c>
      <c r="H172" s="68">
        <f t="shared" si="17"/>
        <v>0</v>
      </c>
    </row>
    <row r="173" spans="1:8" x14ac:dyDescent="0.3">
      <c r="A173" s="76">
        <f t="shared" si="18"/>
        <v>50313</v>
      </c>
      <c r="B173" s="75">
        <v>165</v>
      </c>
      <c r="C173" s="64">
        <f t="shared" si="19"/>
        <v>0</v>
      </c>
      <c r="D173" s="64">
        <f t="shared" si="20"/>
        <v>0</v>
      </c>
      <c r="E173" s="64">
        <f t="shared" si="14"/>
        <v>0</v>
      </c>
      <c r="F173" s="64">
        <f t="shared" si="15"/>
        <v>0</v>
      </c>
      <c r="G173" s="64">
        <f t="shared" si="16"/>
        <v>0</v>
      </c>
      <c r="H173" s="68">
        <f t="shared" si="17"/>
        <v>0</v>
      </c>
    </row>
    <row r="174" spans="1:8" x14ac:dyDescent="0.3">
      <c r="A174" s="76">
        <f t="shared" si="18"/>
        <v>50344</v>
      </c>
      <c r="B174" s="75">
        <v>166</v>
      </c>
      <c r="C174" s="64">
        <f t="shared" si="19"/>
        <v>0</v>
      </c>
      <c r="D174" s="64">
        <f t="shared" si="20"/>
        <v>0</v>
      </c>
      <c r="E174" s="64">
        <f t="shared" si="14"/>
        <v>0</v>
      </c>
      <c r="F174" s="64">
        <f t="shared" si="15"/>
        <v>0</v>
      </c>
      <c r="G174" s="64">
        <f t="shared" si="16"/>
        <v>0</v>
      </c>
      <c r="H174" s="68">
        <f t="shared" si="17"/>
        <v>0</v>
      </c>
    </row>
    <row r="175" spans="1:8" x14ac:dyDescent="0.3">
      <c r="A175" s="76">
        <f t="shared" si="18"/>
        <v>50374</v>
      </c>
      <c r="B175" s="75">
        <v>167</v>
      </c>
      <c r="C175" s="64">
        <f t="shared" si="19"/>
        <v>0</v>
      </c>
      <c r="D175" s="64">
        <f t="shared" si="20"/>
        <v>0</v>
      </c>
      <c r="E175" s="64">
        <f t="shared" si="14"/>
        <v>0</v>
      </c>
      <c r="F175" s="64">
        <f t="shared" si="15"/>
        <v>0</v>
      </c>
      <c r="G175" s="64">
        <f t="shared" si="16"/>
        <v>0</v>
      </c>
      <c r="H175" s="68">
        <f t="shared" si="17"/>
        <v>0</v>
      </c>
    </row>
    <row r="176" spans="1:8" x14ac:dyDescent="0.3">
      <c r="A176" s="76">
        <f t="shared" si="18"/>
        <v>50405</v>
      </c>
      <c r="B176" s="75">
        <v>168</v>
      </c>
      <c r="C176" s="64">
        <f t="shared" si="19"/>
        <v>0</v>
      </c>
      <c r="D176" s="64">
        <f t="shared" si="20"/>
        <v>0</v>
      </c>
      <c r="E176" s="64">
        <f t="shared" si="14"/>
        <v>0</v>
      </c>
      <c r="F176" s="64">
        <f t="shared" si="15"/>
        <v>0</v>
      </c>
      <c r="G176" s="64">
        <f t="shared" si="16"/>
        <v>0</v>
      </c>
      <c r="H176" s="68">
        <f t="shared" si="17"/>
        <v>0</v>
      </c>
    </row>
    <row r="177" spans="1:8" x14ac:dyDescent="0.3">
      <c r="A177" s="76">
        <f t="shared" si="18"/>
        <v>50436</v>
      </c>
      <c r="B177" s="75">
        <v>169</v>
      </c>
      <c r="C177" s="64">
        <f t="shared" si="19"/>
        <v>0</v>
      </c>
      <c r="D177" s="64">
        <f t="shared" si="20"/>
        <v>0</v>
      </c>
      <c r="E177" s="64">
        <f t="shared" si="14"/>
        <v>0</v>
      </c>
      <c r="F177" s="64">
        <f t="shared" si="15"/>
        <v>0</v>
      </c>
      <c r="G177" s="64">
        <f t="shared" si="16"/>
        <v>0</v>
      </c>
      <c r="H177" s="68">
        <f t="shared" si="17"/>
        <v>0</v>
      </c>
    </row>
    <row r="178" spans="1:8" x14ac:dyDescent="0.3">
      <c r="A178" s="76">
        <f t="shared" si="18"/>
        <v>50464</v>
      </c>
      <c r="B178" s="75">
        <v>170</v>
      </c>
      <c r="C178" s="64">
        <f t="shared" si="19"/>
        <v>0</v>
      </c>
      <c r="D178" s="64">
        <f t="shared" si="20"/>
        <v>0</v>
      </c>
      <c r="E178" s="64">
        <f t="shared" si="14"/>
        <v>0</v>
      </c>
      <c r="F178" s="64">
        <f t="shared" si="15"/>
        <v>0</v>
      </c>
      <c r="G178" s="64">
        <f t="shared" si="16"/>
        <v>0</v>
      </c>
      <c r="H178" s="68">
        <f t="shared" si="17"/>
        <v>0</v>
      </c>
    </row>
    <row r="179" spans="1:8" x14ac:dyDescent="0.3">
      <c r="A179" s="76">
        <f t="shared" si="18"/>
        <v>50495</v>
      </c>
      <c r="B179" s="75">
        <v>171</v>
      </c>
      <c r="C179" s="64">
        <f t="shared" si="19"/>
        <v>0</v>
      </c>
      <c r="D179" s="64">
        <f t="shared" si="20"/>
        <v>0</v>
      </c>
      <c r="E179" s="64">
        <f t="shared" si="14"/>
        <v>0</v>
      </c>
      <c r="F179" s="64">
        <f t="shared" si="15"/>
        <v>0</v>
      </c>
      <c r="G179" s="64">
        <f t="shared" si="16"/>
        <v>0</v>
      </c>
      <c r="H179" s="68">
        <f t="shared" si="17"/>
        <v>0</v>
      </c>
    </row>
    <row r="180" spans="1:8" x14ac:dyDescent="0.3">
      <c r="A180" s="76">
        <f t="shared" si="18"/>
        <v>50525</v>
      </c>
      <c r="B180" s="75">
        <v>172</v>
      </c>
      <c r="C180" s="64">
        <f t="shared" si="19"/>
        <v>0</v>
      </c>
      <c r="D180" s="64">
        <f t="shared" si="20"/>
        <v>0</v>
      </c>
      <c r="E180" s="64">
        <f t="shared" si="14"/>
        <v>0</v>
      </c>
      <c r="F180" s="64">
        <f t="shared" si="15"/>
        <v>0</v>
      </c>
      <c r="G180" s="64">
        <f t="shared" si="16"/>
        <v>0</v>
      </c>
      <c r="H180" s="68">
        <f t="shared" si="17"/>
        <v>0</v>
      </c>
    </row>
    <row r="181" spans="1:8" x14ac:dyDescent="0.3">
      <c r="A181" s="76">
        <f t="shared" si="18"/>
        <v>50556</v>
      </c>
      <c r="B181" s="75">
        <v>173</v>
      </c>
      <c r="C181" s="64">
        <f t="shared" si="19"/>
        <v>0</v>
      </c>
      <c r="D181" s="64">
        <f t="shared" si="20"/>
        <v>0</v>
      </c>
      <c r="E181" s="64">
        <f t="shared" si="14"/>
        <v>0</v>
      </c>
      <c r="F181" s="64">
        <f t="shared" si="15"/>
        <v>0</v>
      </c>
      <c r="G181" s="64">
        <f t="shared" si="16"/>
        <v>0</v>
      </c>
      <c r="H181" s="68">
        <f t="shared" si="17"/>
        <v>0</v>
      </c>
    </row>
    <row r="182" spans="1:8" x14ac:dyDescent="0.3">
      <c r="A182" s="76">
        <f t="shared" si="18"/>
        <v>50586</v>
      </c>
      <c r="B182" s="75">
        <v>174</v>
      </c>
      <c r="C182" s="64">
        <f t="shared" si="19"/>
        <v>0</v>
      </c>
      <c r="D182" s="64">
        <f t="shared" si="20"/>
        <v>0</v>
      </c>
      <c r="E182" s="64">
        <f t="shared" si="14"/>
        <v>0</v>
      </c>
      <c r="F182" s="64">
        <f t="shared" si="15"/>
        <v>0</v>
      </c>
      <c r="G182" s="64">
        <f t="shared" si="16"/>
        <v>0</v>
      </c>
      <c r="H182" s="68">
        <f t="shared" si="17"/>
        <v>0</v>
      </c>
    </row>
    <row r="183" spans="1:8" x14ac:dyDescent="0.3">
      <c r="A183" s="76">
        <f t="shared" si="18"/>
        <v>50617</v>
      </c>
      <c r="B183" s="75">
        <v>175</v>
      </c>
      <c r="C183" s="64">
        <f t="shared" si="19"/>
        <v>0</v>
      </c>
      <c r="D183" s="64">
        <f t="shared" si="20"/>
        <v>0</v>
      </c>
      <c r="E183" s="64">
        <f t="shared" si="14"/>
        <v>0</v>
      </c>
      <c r="F183" s="64">
        <f t="shared" si="15"/>
        <v>0</v>
      </c>
      <c r="G183" s="64">
        <f t="shared" si="16"/>
        <v>0</v>
      </c>
      <c r="H183" s="68">
        <f t="shared" si="17"/>
        <v>0</v>
      </c>
    </row>
    <row r="184" spans="1:8" x14ac:dyDescent="0.3">
      <c r="A184" s="76">
        <f t="shared" si="18"/>
        <v>50648</v>
      </c>
      <c r="B184" s="75">
        <v>176</v>
      </c>
      <c r="C184" s="64">
        <f t="shared" si="19"/>
        <v>0</v>
      </c>
      <c r="D184" s="64">
        <f t="shared" si="20"/>
        <v>0</v>
      </c>
      <c r="E184" s="64">
        <f t="shared" si="14"/>
        <v>0</v>
      </c>
      <c r="F184" s="64">
        <f t="shared" si="15"/>
        <v>0</v>
      </c>
      <c r="G184" s="64">
        <f t="shared" si="16"/>
        <v>0</v>
      </c>
      <c r="H184" s="68">
        <f t="shared" si="17"/>
        <v>0</v>
      </c>
    </row>
    <row r="185" spans="1:8" x14ac:dyDescent="0.3">
      <c r="A185" s="76">
        <f t="shared" si="18"/>
        <v>50678</v>
      </c>
      <c r="B185" s="75">
        <v>177</v>
      </c>
      <c r="C185" s="64">
        <f t="shared" si="19"/>
        <v>0</v>
      </c>
      <c r="D185" s="64">
        <f t="shared" si="20"/>
        <v>0</v>
      </c>
      <c r="E185" s="64">
        <f t="shared" si="14"/>
        <v>0</v>
      </c>
      <c r="F185" s="64">
        <f t="shared" si="15"/>
        <v>0</v>
      </c>
      <c r="G185" s="64">
        <f t="shared" si="16"/>
        <v>0</v>
      </c>
      <c r="H185" s="68">
        <f t="shared" si="17"/>
        <v>0</v>
      </c>
    </row>
    <row r="186" spans="1:8" x14ac:dyDescent="0.3">
      <c r="A186" s="76">
        <f t="shared" si="18"/>
        <v>50709</v>
      </c>
      <c r="B186" s="75">
        <v>178</v>
      </c>
      <c r="C186" s="64">
        <f t="shared" si="19"/>
        <v>0</v>
      </c>
      <c r="D186" s="64">
        <f t="shared" si="20"/>
        <v>0</v>
      </c>
      <c r="E186" s="64">
        <f t="shared" si="14"/>
        <v>0</v>
      </c>
      <c r="F186" s="64">
        <f t="shared" si="15"/>
        <v>0</v>
      </c>
      <c r="G186" s="64">
        <f t="shared" si="16"/>
        <v>0</v>
      </c>
      <c r="H186" s="68">
        <f t="shared" si="17"/>
        <v>0</v>
      </c>
    </row>
    <row r="187" spans="1:8" x14ac:dyDescent="0.3">
      <c r="A187" s="76">
        <f t="shared" si="18"/>
        <v>50739</v>
      </c>
      <c r="B187" s="75">
        <v>179</v>
      </c>
      <c r="C187" s="64">
        <f t="shared" si="19"/>
        <v>0</v>
      </c>
      <c r="D187" s="64">
        <f t="shared" si="20"/>
        <v>0</v>
      </c>
      <c r="E187" s="64">
        <f t="shared" si="14"/>
        <v>0</v>
      </c>
      <c r="F187" s="64">
        <f t="shared" si="15"/>
        <v>0</v>
      </c>
      <c r="G187" s="64">
        <f t="shared" si="16"/>
        <v>0</v>
      </c>
      <c r="H187" s="68">
        <f t="shared" si="17"/>
        <v>0</v>
      </c>
    </row>
    <row r="188" spans="1:8" x14ac:dyDescent="0.3">
      <c r="A188" s="76">
        <f t="shared" si="18"/>
        <v>50770</v>
      </c>
      <c r="B188" s="75">
        <v>180</v>
      </c>
      <c r="C188" s="64">
        <f t="shared" si="19"/>
        <v>0</v>
      </c>
      <c r="D188" s="64">
        <f t="shared" si="20"/>
        <v>0</v>
      </c>
      <c r="E188" s="64">
        <f t="shared" si="14"/>
        <v>0</v>
      </c>
      <c r="F188" s="64">
        <f t="shared" si="15"/>
        <v>0</v>
      </c>
      <c r="G188" s="64">
        <f t="shared" si="16"/>
        <v>0</v>
      </c>
      <c r="H188" s="68">
        <f t="shared" si="17"/>
        <v>0</v>
      </c>
    </row>
    <row r="189" spans="1:8" x14ac:dyDescent="0.3">
      <c r="A189" s="76">
        <f t="shared" si="18"/>
        <v>50801</v>
      </c>
      <c r="B189" s="75">
        <v>181</v>
      </c>
      <c r="C189" s="64">
        <f t="shared" si="19"/>
        <v>0</v>
      </c>
      <c r="D189" s="64">
        <f t="shared" si="20"/>
        <v>0</v>
      </c>
      <c r="E189" s="64">
        <f t="shared" si="14"/>
        <v>0</v>
      </c>
      <c r="F189" s="64">
        <f t="shared" si="15"/>
        <v>0</v>
      </c>
      <c r="G189" s="64">
        <f t="shared" si="16"/>
        <v>0</v>
      </c>
      <c r="H189" s="68">
        <f t="shared" si="17"/>
        <v>0</v>
      </c>
    </row>
    <row r="190" spans="1:8" x14ac:dyDescent="0.3">
      <c r="A190" s="76">
        <f t="shared" si="18"/>
        <v>50829</v>
      </c>
      <c r="B190" s="75">
        <v>182</v>
      </c>
      <c r="C190" s="64">
        <f t="shared" si="19"/>
        <v>0</v>
      </c>
      <c r="D190" s="64">
        <f t="shared" si="20"/>
        <v>0</v>
      </c>
      <c r="E190" s="64">
        <f t="shared" si="14"/>
        <v>0</v>
      </c>
      <c r="F190" s="64">
        <f t="shared" si="15"/>
        <v>0</v>
      </c>
      <c r="G190" s="64">
        <f t="shared" si="16"/>
        <v>0</v>
      </c>
      <c r="H190" s="68">
        <f t="shared" si="17"/>
        <v>0</v>
      </c>
    </row>
    <row r="191" spans="1:8" x14ac:dyDescent="0.3">
      <c r="A191" s="76">
        <f t="shared" si="18"/>
        <v>50860</v>
      </c>
      <c r="B191" s="75">
        <v>183</v>
      </c>
      <c r="C191" s="64">
        <f t="shared" si="19"/>
        <v>0</v>
      </c>
      <c r="D191" s="64">
        <f t="shared" si="20"/>
        <v>0</v>
      </c>
      <c r="E191" s="64">
        <f t="shared" si="14"/>
        <v>0</v>
      </c>
      <c r="F191" s="64">
        <f t="shared" si="15"/>
        <v>0</v>
      </c>
      <c r="G191" s="64">
        <f t="shared" si="16"/>
        <v>0</v>
      </c>
      <c r="H191" s="68">
        <f t="shared" si="17"/>
        <v>0</v>
      </c>
    </row>
    <row r="192" spans="1:8" x14ac:dyDescent="0.3">
      <c r="A192" s="76">
        <f t="shared" si="18"/>
        <v>50890</v>
      </c>
      <c r="B192" s="75">
        <v>184</v>
      </c>
      <c r="C192" s="64">
        <f t="shared" si="19"/>
        <v>0</v>
      </c>
      <c r="D192" s="64">
        <f t="shared" si="20"/>
        <v>0</v>
      </c>
      <c r="E192" s="64">
        <f t="shared" si="14"/>
        <v>0</v>
      </c>
      <c r="F192" s="64">
        <f t="shared" si="15"/>
        <v>0</v>
      </c>
      <c r="G192" s="64">
        <f t="shared" si="16"/>
        <v>0</v>
      </c>
      <c r="H192" s="68">
        <f t="shared" si="17"/>
        <v>0</v>
      </c>
    </row>
    <row r="193" spans="1:8" x14ac:dyDescent="0.3">
      <c r="A193" s="76">
        <f t="shared" si="18"/>
        <v>50921</v>
      </c>
      <c r="B193" s="75">
        <v>185</v>
      </c>
      <c r="C193" s="64">
        <f t="shared" si="19"/>
        <v>0</v>
      </c>
      <c r="D193" s="64">
        <f t="shared" si="20"/>
        <v>0</v>
      </c>
      <c r="E193" s="64">
        <f t="shared" si="14"/>
        <v>0</v>
      </c>
      <c r="F193" s="64">
        <f t="shared" si="15"/>
        <v>0</v>
      </c>
      <c r="G193" s="64">
        <f t="shared" si="16"/>
        <v>0</v>
      </c>
      <c r="H193" s="68">
        <f t="shared" si="17"/>
        <v>0</v>
      </c>
    </row>
    <row r="194" spans="1:8" x14ac:dyDescent="0.3">
      <c r="A194" s="76">
        <f t="shared" si="18"/>
        <v>50951</v>
      </c>
      <c r="B194" s="75">
        <v>186</v>
      </c>
      <c r="C194" s="64">
        <f t="shared" si="19"/>
        <v>0</v>
      </c>
      <c r="D194" s="64">
        <f t="shared" si="20"/>
        <v>0</v>
      </c>
      <c r="E194" s="64">
        <f t="shared" si="14"/>
        <v>0</v>
      </c>
      <c r="F194" s="64">
        <f t="shared" si="15"/>
        <v>0</v>
      </c>
      <c r="G194" s="64">
        <f t="shared" si="16"/>
        <v>0</v>
      </c>
      <c r="H194" s="68">
        <f t="shared" si="17"/>
        <v>0</v>
      </c>
    </row>
    <row r="195" spans="1:8" x14ac:dyDescent="0.3">
      <c r="A195" s="76">
        <f t="shared" si="18"/>
        <v>50982</v>
      </c>
      <c r="B195" s="75">
        <v>187</v>
      </c>
      <c r="C195" s="64">
        <f t="shared" si="19"/>
        <v>0</v>
      </c>
      <c r="D195" s="64">
        <f t="shared" si="20"/>
        <v>0</v>
      </c>
      <c r="E195" s="64">
        <f t="shared" si="14"/>
        <v>0</v>
      </c>
      <c r="F195" s="64">
        <f t="shared" si="15"/>
        <v>0</v>
      </c>
      <c r="G195" s="64">
        <f t="shared" si="16"/>
        <v>0</v>
      </c>
      <c r="H195" s="68">
        <f t="shared" si="17"/>
        <v>0</v>
      </c>
    </row>
    <row r="196" spans="1:8" x14ac:dyDescent="0.3">
      <c r="A196" s="76">
        <f t="shared" si="18"/>
        <v>51013</v>
      </c>
      <c r="B196" s="75">
        <v>188</v>
      </c>
      <c r="C196" s="64">
        <f t="shared" si="19"/>
        <v>0</v>
      </c>
      <c r="D196" s="64">
        <f t="shared" si="20"/>
        <v>0</v>
      </c>
      <c r="E196" s="64">
        <f t="shared" si="14"/>
        <v>0</v>
      </c>
      <c r="F196" s="64">
        <f t="shared" si="15"/>
        <v>0</v>
      </c>
      <c r="G196" s="64">
        <f t="shared" si="16"/>
        <v>0</v>
      </c>
      <c r="H196" s="68">
        <f t="shared" si="17"/>
        <v>0</v>
      </c>
    </row>
    <row r="197" spans="1:8" x14ac:dyDescent="0.3">
      <c r="A197" s="76">
        <f t="shared" si="18"/>
        <v>51043</v>
      </c>
      <c r="B197" s="75">
        <v>189</v>
      </c>
      <c r="C197" s="64">
        <f t="shared" si="19"/>
        <v>0</v>
      </c>
      <c r="D197" s="64">
        <f t="shared" si="20"/>
        <v>0</v>
      </c>
      <c r="E197" s="64">
        <f t="shared" si="14"/>
        <v>0</v>
      </c>
      <c r="F197" s="64">
        <f t="shared" si="15"/>
        <v>0</v>
      </c>
      <c r="G197" s="64">
        <f t="shared" si="16"/>
        <v>0</v>
      </c>
      <c r="H197" s="68">
        <f t="shared" si="17"/>
        <v>0</v>
      </c>
    </row>
    <row r="198" spans="1:8" x14ac:dyDescent="0.3">
      <c r="A198" s="76">
        <f t="shared" si="18"/>
        <v>51074</v>
      </c>
      <c r="B198" s="75">
        <v>190</v>
      </c>
      <c r="C198" s="64">
        <f t="shared" si="19"/>
        <v>0</v>
      </c>
      <c r="D198" s="64">
        <f t="shared" si="20"/>
        <v>0</v>
      </c>
      <c r="E198" s="64">
        <f t="shared" si="14"/>
        <v>0</v>
      </c>
      <c r="F198" s="64">
        <f t="shared" si="15"/>
        <v>0</v>
      </c>
      <c r="G198" s="64">
        <f t="shared" si="16"/>
        <v>0</v>
      </c>
      <c r="H198" s="68">
        <f t="shared" si="17"/>
        <v>0</v>
      </c>
    </row>
    <row r="199" spans="1:8" x14ac:dyDescent="0.3">
      <c r="A199" s="76">
        <f t="shared" si="18"/>
        <v>51104</v>
      </c>
      <c r="B199" s="75">
        <v>191</v>
      </c>
      <c r="C199" s="64">
        <f t="shared" si="19"/>
        <v>0</v>
      </c>
      <c r="D199" s="64">
        <f t="shared" si="20"/>
        <v>0</v>
      </c>
      <c r="E199" s="64">
        <f t="shared" si="14"/>
        <v>0</v>
      </c>
      <c r="F199" s="64">
        <f t="shared" si="15"/>
        <v>0</v>
      </c>
      <c r="G199" s="64">
        <f t="shared" si="16"/>
        <v>0</v>
      </c>
      <c r="H199" s="68">
        <f t="shared" si="17"/>
        <v>0</v>
      </c>
    </row>
    <row r="200" spans="1:8" x14ac:dyDescent="0.3">
      <c r="A200" s="76">
        <f t="shared" si="18"/>
        <v>51135</v>
      </c>
      <c r="B200" s="75">
        <v>192</v>
      </c>
      <c r="C200" s="64">
        <f t="shared" si="19"/>
        <v>0</v>
      </c>
      <c r="D200" s="64">
        <f t="shared" si="20"/>
        <v>0</v>
      </c>
      <c r="E200" s="64">
        <f t="shared" si="14"/>
        <v>0</v>
      </c>
      <c r="F200" s="64">
        <f t="shared" si="15"/>
        <v>0</v>
      </c>
      <c r="G200" s="64">
        <f t="shared" si="16"/>
        <v>0</v>
      </c>
      <c r="H200" s="68">
        <f t="shared" si="17"/>
        <v>0</v>
      </c>
    </row>
    <row r="201" spans="1:8" x14ac:dyDescent="0.3">
      <c r="A201" s="76">
        <f t="shared" si="18"/>
        <v>51166</v>
      </c>
      <c r="B201" s="75">
        <v>193</v>
      </c>
      <c r="C201" s="64">
        <f t="shared" si="19"/>
        <v>0</v>
      </c>
      <c r="D201" s="64">
        <f t="shared" si="20"/>
        <v>0</v>
      </c>
      <c r="E201" s="64">
        <f t="shared" ref="E201:E264" si="21">C201*$C$4/12</f>
        <v>0</v>
      </c>
      <c r="F201" s="64">
        <f t="shared" ref="F201:F264" si="22">D201-E201</f>
        <v>0</v>
      </c>
      <c r="G201" s="64">
        <f t="shared" ref="G201:G264" si="23">C201-F201</f>
        <v>0</v>
      </c>
      <c r="H201" s="68">
        <f t="shared" ref="H201:H264" si="24">G201/$C$3</f>
        <v>0</v>
      </c>
    </row>
    <row r="202" spans="1:8" x14ac:dyDescent="0.3">
      <c r="A202" s="76">
        <f t="shared" ref="A202:A265" si="25">DATE(YEAR(A201),MONTH(A201)+2,1-1)</f>
        <v>51195</v>
      </c>
      <c r="B202" s="75">
        <v>194</v>
      </c>
      <c r="C202" s="64">
        <f t="shared" ref="C202:C265" si="26">IF(ROUND(G201,0)&gt;0,G201,0)</f>
        <v>0</v>
      </c>
      <c r="D202" s="64">
        <f t="shared" ref="D202:D265" si="27">IF($C$5+1-B202=0,0,D201)</f>
        <v>0</v>
      </c>
      <c r="E202" s="64">
        <f t="shared" si="21"/>
        <v>0</v>
      </c>
      <c r="F202" s="64">
        <f t="shared" si="22"/>
        <v>0</v>
      </c>
      <c r="G202" s="64">
        <f t="shared" si="23"/>
        <v>0</v>
      </c>
      <c r="H202" s="68">
        <f t="shared" si="24"/>
        <v>0</v>
      </c>
    </row>
    <row r="203" spans="1:8" x14ac:dyDescent="0.3">
      <c r="A203" s="76">
        <f t="shared" si="25"/>
        <v>51226</v>
      </c>
      <c r="B203" s="75">
        <v>195</v>
      </c>
      <c r="C203" s="64">
        <f t="shared" si="26"/>
        <v>0</v>
      </c>
      <c r="D203" s="64">
        <f t="shared" si="27"/>
        <v>0</v>
      </c>
      <c r="E203" s="64">
        <f t="shared" si="21"/>
        <v>0</v>
      </c>
      <c r="F203" s="64">
        <f t="shared" si="22"/>
        <v>0</v>
      </c>
      <c r="G203" s="64">
        <f t="shared" si="23"/>
        <v>0</v>
      </c>
      <c r="H203" s="68">
        <f t="shared" si="24"/>
        <v>0</v>
      </c>
    </row>
    <row r="204" spans="1:8" x14ac:dyDescent="0.3">
      <c r="A204" s="76">
        <f t="shared" si="25"/>
        <v>51256</v>
      </c>
      <c r="B204" s="75">
        <v>196</v>
      </c>
      <c r="C204" s="64">
        <f t="shared" si="26"/>
        <v>0</v>
      </c>
      <c r="D204" s="64">
        <f t="shared" si="27"/>
        <v>0</v>
      </c>
      <c r="E204" s="64">
        <f t="shared" si="21"/>
        <v>0</v>
      </c>
      <c r="F204" s="64">
        <f t="shared" si="22"/>
        <v>0</v>
      </c>
      <c r="G204" s="64">
        <f t="shared" si="23"/>
        <v>0</v>
      </c>
      <c r="H204" s="68">
        <f t="shared" si="24"/>
        <v>0</v>
      </c>
    </row>
    <row r="205" spans="1:8" x14ac:dyDescent="0.3">
      <c r="A205" s="76">
        <f t="shared" si="25"/>
        <v>51287</v>
      </c>
      <c r="B205" s="75">
        <v>197</v>
      </c>
      <c r="C205" s="64">
        <f t="shared" si="26"/>
        <v>0</v>
      </c>
      <c r="D205" s="64">
        <f t="shared" si="27"/>
        <v>0</v>
      </c>
      <c r="E205" s="64">
        <f t="shared" si="21"/>
        <v>0</v>
      </c>
      <c r="F205" s="64">
        <f t="shared" si="22"/>
        <v>0</v>
      </c>
      <c r="G205" s="64">
        <f t="shared" si="23"/>
        <v>0</v>
      </c>
      <c r="H205" s="68">
        <f t="shared" si="24"/>
        <v>0</v>
      </c>
    </row>
    <row r="206" spans="1:8" x14ac:dyDescent="0.3">
      <c r="A206" s="76">
        <f t="shared" si="25"/>
        <v>51317</v>
      </c>
      <c r="B206" s="75">
        <v>198</v>
      </c>
      <c r="C206" s="64">
        <f t="shared" si="26"/>
        <v>0</v>
      </c>
      <c r="D206" s="64">
        <f t="shared" si="27"/>
        <v>0</v>
      </c>
      <c r="E206" s="64">
        <f t="shared" si="21"/>
        <v>0</v>
      </c>
      <c r="F206" s="64">
        <f t="shared" si="22"/>
        <v>0</v>
      </c>
      <c r="G206" s="64">
        <f t="shared" si="23"/>
        <v>0</v>
      </c>
      <c r="H206" s="68">
        <f t="shared" si="24"/>
        <v>0</v>
      </c>
    </row>
    <row r="207" spans="1:8" x14ac:dyDescent="0.3">
      <c r="A207" s="76">
        <f t="shared" si="25"/>
        <v>51348</v>
      </c>
      <c r="B207" s="75">
        <v>199</v>
      </c>
      <c r="C207" s="64">
        <f t="shared" si="26"/>
        <v>0</v>
      </c>
      <c r="D207" s="64">
        <f t="shared" si="27"/>
        <v>0</v>
      </c>
      <c r="E207" s="64">
        <f t="shared" si="21"/>
        <v>0</v>
      </c>
      <c r="F207" s="64">
        <f t="shared" si="22"/>
        <v>0</v>
      </c>
      <c r="G207" s="64">
        <f t="shared" si="23"/>
        <v>0</v>
      </c>
      <c r="H207" s="68">
        <f t="shared" si="24"/>
        <v>0</v>
      </c>
    </row>
    <row r="208" spans="1:8" x14ac:dyDescent="0.3">
      <c r="A208" s="76">
        <f t="shared" si="25"/>
        <v>51379</v>
      </c>
      <c r="B208" s="75">
        <v>200</v>
      </c>
      <c r="C208" s="64">
        <f t="shared" si="26"/>
        <v>0</v>
      </c>
      <c r="D208" s="64">
        <f t="shared" si="27"/>
        <v>0</v>
      </c>
      <c r="E208" s="64">
        <f t="shared" si="21"/>
        <v>0</v>
      </c>
      <c r="F208" s="64">
        <f t="shared" si="22"/>
        <v>0</v>
      </c>
      <c r="G208" s="64">
        <f t="shared" si="23"/>
        <v>0</v>
      </c>
      <c r="H208" s="68">
        <f t="shared" si="24"/>
        <v>0</v>
      </c>
    </row>
    <row r="209" spans="1:8" x14ac:dyDescent="0.3">
      <c r="A209" s="76">
        <f t="shared" si="25"/>
        <v>51409</v>
      </c>
      <c r="B209" s="75">
        <v>201</v>
      </c>
      <c r="C209" s="64">
        <f t="shared" si="26"/>
        <v>0</v>
      </c>
      <c r="D209" s="64">
        <f t="shared" si="27"/>
        <v>0</v>
      </c>
      <c r="E209" s="64">
        <f t="shared" si="21"/>
        <v>0</v>
      </c>
      <c r="F209" s="64">
        <f t="shared" si="22"/>
        <v>0</v>
      </c>
      <c r="G209" s="64">
        <f t="shared" si="23"/>
        <v>0</v>
      </c>
      <c r="H209" s="68">
        <f t="shared" si="24"/>
        <v>0</v>
      </c>
    </row>
    <row r="210" spans="1:8" x14ac:dyDescent="0.3">
      <c r="A210" s="76">
        <f t="shared" si="25"/>
        <v>51440</v>
      </c>
      <c r="B210" s="75">
        <v>202</v>
      </c>
      <c r="C210" s="64">
        <f t="shared" si="26"/>
        <v>0</v>
      </c>
      <c r="D210" s="64">
        <f t="shared" si="27"/>
        <v>0</v>
      </c>
      <c r="E210" s="64">
        <f t="shared" si="21"/>
        <v>0</v>
      </c>
      <c r="F210" s="64">
        <f t="shared" si="22"/>
        <v>0</v>
      </c>
      <c r="G210" s="64">
        <f t="shared" si="23"/>
        <v>0</v>
      </c>
      <c r="H210" s="68">
        <f t="shared" si="24"/>
        <v>0</v>
      </c>
    </row>
    <row r="211" spans="1:8" x14ac:dyDescent="0.3">
      <c r="A211" s="76">
        <f t="shared" si="25"/>
        <v>51470</v>
      </c>
      <c r="B211" s="75">
        <v>203</v>
      </c>
      <c r="C211" s="64">
        <f t="shared" si="26"/>
        <v>0</v>
      </c>
      <c r="D211" s="64">
        <f t="shared" si="27"/>
        <v>0</v>
      </c>
      <c r="E211" s="64">
        <f t="shared" si="21"/>
        <v>0</v>
      </c>
      <c r="F211" s="64">
        <f t="shared" si="22"/>
        <v>0</v>
      </c>
      <c r="G211" s="64">
        <f t="shared" si="23"/>
        <v>0</v>
      </c>
      <c r="H211" s="68">
        <f t="shared" si="24"/>
        <v>0</v>
      </c>
    </row>
    <row r="212" spans="1:8" x14ac:dyDescent="0.3">
      <c r="A212" s="76">
        <f t="shared" si="25"/>
        <v>51501</v>
      </c>
      <c r="B212" s="75">
        <v>204</v>
      </c>
      <c r="C212" s="64">
        <f t="shared" si="26"/>
        <v>0</v>
      </c>
      <c r="D212" s="64">
        <f t="shared" si="27"/>
        <v>0</v>
      </c>
      <c r="E212" s="64">
        <f t="shared" si="21"/>
        <v>0</v>
      </c>
      <c r="F212" s="64">
        <f t="shared" si="22"/>
        <v>0</v>
      </c>
      <c r="G212" s="64">
        <f t="shared" si="23"/>
        <v>0</v>
      </c>
      <c r="H212" s="68">
        <f t="shared" si="24"/>
        <v>0</v>
      </c>
    </row>
    <row r="213" spans="1:8" x14ac:dyDescent="0.3">
      <c r="A213" s="76">
        <f t="shared" si="25"/>
        <v>51532</v>
      </c>
      <c r="B213" s="75">
        <v>205</v>
      </c>
      <c r="C213" s="64">
        <f t="shared" si="26"/>
        <v>0</v>
      </c>
      <c r="D213" s="64">
        <f t="shared" si="27"/>
        <v>0</v>
      </c>
      <c r="E213" s="64">
        <f t="shared" si="21"/>
        <v>0</v>
      </c>
      <c r="F213" s="64">
        <f t="shared" si="22"/>
        <v>0</v>
      </c>
      <c r="G213" s="64">
        <f t="shared" si="23"/>
        <v>0</v>
      </c>
      <c r="H213" s="68">
        <f t="shared" si="24"/>
        <v>0</v>
      </c>
    </row>
    <row r="214" spans="1:8" x14ac:dyDescent="0.3">
      <c r="A214" s="76">
        <f t="shared" si="25"/>
        <v>51560</v>
      </c>
      <c r="B214" s="75">
        <v>206</v>
      </c>
      <c r="C214" s="64">
        <f t="shared" si="26"/>
        <v>0</v>
      </c>
      <c r="D214" s="64">
        <f t="shared" si="27"/>
        <v>0</v>
      </c>
      <c r="E214" s="64">
        <f t="shared" si="21"/>
        <v>0</v>
      </c>
      <c r="F214" s="64">
        <f t="shared" si="22"/>
        <v>0</v>
      </c>
      <c r="G214" s="64">
        <f t="shared" si="23"/>
        <v>0</v>
      </c>
      <c r="H214" s="68">
        <f t="shared" si="24"/>
        <v>0</v>
      </c>
    </row>
    <row r="215" spans="1:8" x14ac:dyDescent="0.3">
      <c r="A215" s="76">
        <f t="shared" si="25"/>
        <v>51591</v>
      </c>
      <c r="B215" s="75">
        <v>207</v>
      </c>
      <c r="C215" s="64">
        <f t="shared" si="26"/>
        <v>0</v>
      </c>
      <c r="D215" s="64">
        <f t="shared" si="27"/>
        <v>0</v>
      </c>
      <c r="E215" s="64">
        <f t="shared" si="21"/>
        <v>0</v>
      </c>
      <c r="F215" s="64">
        <f t="shared" si="22"/>
        <v>0</v>
      </c>
      <c r="G215" s="64">
        <f t="shared" si="23"/>
        <v>0</v>
      </c>
      <c r="H215" s="68">
        <f t="shared" si="24"/>
        <v>0</v>
      </c>
    </row>
    <row r="216" spans="1:8" x14ac:dyDescent="0.3">
      <c r="A216" s="76">
        <f t="shared" si="25"/>
        <v>51621</v>
      </c>
      <c r="B216" s="75">
        <v>208</v>
      </c>
      <c r="C216" s="64">
        <f t="shared" si="26"/>
        <v>0</v>
      </c>
      <c r="D216" s="64">
        <f t="shared" si="27"/>
        <v>0</v>
      </c>
      <c r="E216" s="64">
        <f t="shared" si="21"/>
        <v>0</v>
      </c>
      <c r="F216" s="64">
        <f t="shared" si="22"/>
        <v>0</v>
      </c>
      <c r="G216" s="64">
        <f t="shared" si="23"/>
        <v>0</v>
      </c>
      <c r="H216" s="68">
        <f t="shared" si="24"/>
        <v>0</v>
      </c>
    </row>
    <row r="217" spans="1:8" x14ac:dyDescent="0.3">
      <c r="A217" s="76">
        <f t="shared" si="25"/>
        <v>51652</v>
      </c>
      <c r="B217" s="75">
        <v>209</v>
      </c>
      <c r="C217" s="64">
        <f t="shared" si="26"/>
        <v>0</v>
      </c>
      <c r="D217" s="64">
        <f t="shared" si="27"/>
        <v>0</v>
      </c>
      <c r="E217" s="64">
        <f t="shared" si="21"/>
        <v>0</v>
      </c>
      <c r="F217" s="64">
        <f t="shared" si="22"/>
        <v>0</v>
      </c>
      <c r="G217" s="64">
        <f t="shared" si="23"/>
        <v>0</v>
      </c>
      <c r="H217" s="68">
        <f t="shared" si="24"/>
        <v>0</v>
      </c>
    </row>
    <row r="218" spans="1:8" x14ac:dyDescent="0.3">
      <c r="A218" s="76">
        <f t="shared" si="25"/>
        <v>51682</v>
      </c>
      <c r="B218" s="75">
        <v>210</v>
      </c>
      <c r="C218" s="64">
        <f t="shared" si="26"/>
        <v>0</v>
      </c>
      <c r="D218" s="64">
        <f t="shared" si="27"/>
        <v>0</v>
      </c>
      <c r="E218" s="64">
        <f t="shared" si="21"/>
        <v>0</v>
      </c>
      <c r="F218" s="64">
        <f t="shared" si="22"/>
        <v>0</v>
      </c>
      <c r="G218" s="64">
        <f t="shared" si="23"/>
        <v>0</v>
      </c>
      <c r="H218" s="68">
        <f t="shared" si="24"/>
        <v>0</v>
      </c>
    </row>
    <row r="219" spans="1:8" x14ac:dyDescent="0.3">
      <c r="A219" s="76">
        <f t="shared" si="25"/>
        <v>51713</v>
      </c>
      <c r="B219" s="75">
        <v>211</v>
      </c>
      <c r="C219" s="64">
        <f t="shared" si="26"/>
        <v>0</v>
      </c>
      <c r="D219" s="64">
        <f t="shared" si="27"/>
        <v>0</v>
      </c>
      <c r="E219" s="64">
        <f t="shared" si="21"/>
        <v>0</v>
      </c>
      <c r="F219" s="64">
        <f t="shared" si="22"/>
        <v>0</v>
      </c>
      <c r="G219" s="64">
        <f t="shared" si="23"/>
        <v>0</v>
      </c>
      <c r="H219" s="68">
        <f t="shared" si="24"/>
        <v>0</v>
      </c>
    </row>
    <row r="220" spans="1:8" x14ac:dyDescent="0.3">
      <c r="A220" s="76">
        <f t="shared" si="25"/>
        <v>51744</v>
      </c>
      <c r="B220" s="75">
        <v>212</v>
      </c>
      <c r="C220" s="64">
        <f t="shared" si="26"/>
        <v>0</v>
      </c>
      <c r="D220" s="64">
        <f t="shared" si="27"/>
        <v>0</v>
      </c>
      <c r="E220" s="64">
        <f t="shared" si="21"/>
        <v>0</v>
      </c>
      <c r="F220" s="64">
        <f t="shared" si="22"/>
        <v>0</v>
      </c>
      <c r="G220" s="64">
        <f t="shared" si="23"/>
        <v>0</v>
      </c>
      <c r="H220" s="68">
        <f t="shared" si="24"/>
        <v>0</v>
      </c>
    </row>
    <row r="221" spans="1:8" x14ac:dyDescent="0.3">
      <c r="A221" s="76">
        <f t="shared" si="25"/>
        <v>51774</v>
      </c>
      <c r="B221" s="75">
        <v>213</v>
      </c>
      <c r="C221" s="64">
        <f t="shared" si="26"/>
        <v>0</v>
      </c>
      <c r="D221" s="64">
        <f t="shared" si="27"/>
        <v>0</v>
      </c>
      <c r="E221" s="64">
        <f t="shared" si="21"/>
        <v>0</v>
      </c>
      <c r="F221" s="64">
        <f t="shared" si="22"/>
        <v>0</v>
      </c>
      <c r="G221" s="64">
        <f t="shared" si="23"/>
        <v>0</v>
      </c>
      <c r="H221" s="68">
        <f t="shared" si="24"/>
        <v>0</v>
      </c>
    </row>
    <row r="222" spans="1:8" x14ac:dyDescent="0.3">
      <c r="A222" s="76">
        <f t="shared" si="25"/>
        <v>51805</v>
      </c>
      <c r="B222" s="75">
        <v>214</v>
      </c>
      <c r="C222" s="64">
        <f t="shared" si="26"/>
        <v>0</v>
      </c>
      <c r="D222" s="64">
        <f t="shared" si="27"/>
        <v>0</v>
      </c>
      <c r="E222" s="64">
        <f t="shared" si="21"/>
        <v>0</v>
      </c>
      <c r="F222" s="64">
        <f t="shared" si="22"/>
        <v>0</v>
      </c>
      <c r="G222" s="64">
        <f t="shared" si="23"/>
        <v>0</v>
      </c>
      <c r="H222" s="68">
        <f t="shared" si="24"/>
        <v>0</v>
      </c>
    </row>
    <row r="223" spans="1:8" x14ac:dyDescent="0.3">
      <c r="A223" s="76">
        <f t="shared" si="25"/>
        <v>51835</v>
      </c>
      <c r="B223" s="75">
        <v>215</v>
      </c>
      <c r="C223" s="64">
        <f t="shared" si="26"/>
        <v>0</v>
      </c>
      <c r="D223" s="64">
        <f t="shared" si="27"/>
        <v>0</v>
      </c>
      <c r="E223" s="64">
        <f t="shared" si="21"/>
        <v>0</v>
      </c>
      <c r="F223" s="64">
        <f t="shared" si="22"/>
        <v>0</v>
      </c>
      <c r="G223" s="64">
        <f t="shared" si="23"/>
        <v>0</v>
      </c>
      <c r="H223" s="68">
        <f t="shared" si="24"/>
        <v>0</v>
      </c>
    </row>
    <row r="224" spans="1:8" x14ac:dyDescent="0.3">
      <c r="A224" s="76">
        <f t="shared" si="25"/>
        <v>51866</v>
      </c>
      <c r="B224" s="75">
        <v>216</v>
      </c>
      <c r="C224" s="64">
        <f t="shared" si="26"/>
        <v>0</v>
      </c>
      <c r="D224" s="64">
        <f t="shared" si="27"/>
        <v>0</v>
      </c>
      <c r="E224" s="64">
        <f t="shared" si="21"/>
        <v>0</v>
      </c>
      <c r="F224" s="64">
        <f t="shared" si="22"/>
        <v>0</v>
      </c>
      <c r="G224" s="64">
        <f t="shared" si="23"/>
        <v>0</v>
      </c>
      <c r="H224" s="68">
        <f t="shared" si="24"/>
        <v>0</v>
      </c>
    </row>
    <row r="225" spans="1:8" x14ac:dyDescent="0.3">
      <c r="A225" s="76">
        <f t="shared" si="25"/>
        <v>51897</v>
      </c>
      <c r="B225" s="75">
        <v>217</v>
      </c>
      <c r="C225" s="64">
        <f t="shared" si="26"/>
        <v>0</v>
      </c>
      <c r="D225" s="64">
        <f t="shared" si="27"/>
        <v>0</v>
      </c>
      <c r="E225" s="64">
        <f t="shared" si="21"/>
        <v>0</v>
      </c>
      <c r="F225" s="64">
        <f t="shared" si="22"/>
        <v>0</v>
      </c>
      <c r="G225" s="64">
        <f t="shared" si="23"/>
        <v>0</v>
      </c>
      <c r="H225" s="68">
        <f t="shared" si="24"/>
        <v>0</v>
      </c>
    </row>
    <row r="226" spans="1:8" x14ac:dyDescent="0.3">
      <c r="A226" s="76">
        <f t="shared" si="25"/>
        <v>51925</v>
      </c>
      <c r="B226" s="75">
        <v>218</v>
      </c>
      <c r="C226" s="64">
        <f t="shared" si="26"/>
        <v>0</v>
      </c>
      <c r="D226" s="64">
        <f t="shared" si="27"/>
        <v>0</v>
      </c>
      <c r="E226" s="64">
        <f t="shared" si="21"/>
        <v>0</v>
      </c>
      <c r="F226" s="64">
        <f t="shared" si="22"/>
        <v>0</v>
      </c>
      <c r="G226" s="64">
        <f t="shared" si="23"/>
        <v>0</v>
      </c>
      <c r="H226" s="68">
        <f t="shared" si="24"/>
        <v>0</v>
      </c>
    </row>
    <row r="227" spans="1:8" x14ac:dyDescent="0.3">
      <c r="A227" s="76">
        <f t="shared" si="25"/>
        <v>51956</v>
      </c>
      <c r="B227" s="75">
        <v>219</v>
      </c>
      <c r="C227" s="64">
        <f t="shared" si="26"/>
        <v>0</v>
      </c>
      <c r="D227" s="64">
        <f t="shared" si="27"/>
        <v>0</v>
      </c>
      <c r="E227" s="64">
        <f t="shared" si="21"/>
        <v>0</v>
      </c>
      <c r="F227" s="64">
        <f t="shared" si="22"/>
        <v>0</v>
      </c>
      <c r="G227" s="64">
        <f t="shared" si="23"/>
        <v>0</v>
      </c>
      <c r="H227" s="68">
        <f t="shared" si="24"/>
        <v>0</v>
      </c>
    </row>
    <row r="228" spans="1:8" x14ac:dyDescent="0.3">
      <c r="A228" s="76">
        <f t="shared" si="25"/>
        <v>51986</v>
      </c>
      <c r="B228" s="75">
        <v>220</v>
      </c>
      <c r="C228" s="64">
        <f t="shared" si="26"/>
        <v>0</v>
      </c>
      <c r="D228" s="64">
        <f t="shared" si="27"/>
        <v>0</v>
      </c>
      <c r="E228" s="64">
        <f t="shared" si="21"/>
        <v>0</v>
      </c>
      <c r="F228" s="64">
        <f t="shared" si="22"/>
        <v>0</v>
      </c>
      <c r="G228" s="64">
        <f t="shared" si="23"/>
        <v>0</v>
      </c>
      <c r="H228" s="68">
        <f t="shared" si="24"/>
        <v>0</v>
      </c>
    </row>
    <row r="229" spans="1:8" x14ac:dyDescent="0.3">
      <c r="A229" s="76">
        <f t="shared" si="25"/>
        <v>52017</v>
      </c>
      <c r="B229" s="75">
        <v>221</v>
      </c>
      <c r="C229" s="64">
        <f t="shared" si="26"/>
        <v>0</v>
      </c>
      <c r="D229" s="64">
        <f t="shared" si="27"/>
        <v>0</v>
      </c>
      <c r="E229" s="64">
        <f t="shared" si="21"/>
        <v>0</v>
      </c>
      <c r="F229" s="64">
        <f t="shared" si="22"/>
        <v>0</v>
      </c>
      <c r="G229" s="64">
        <f t="shared" si="23"/>
        <v>0</v>
      </c>
      <c r="H229" s="68">
        <f t="shared" si="24"/>
        <v>0</v>
      </c>
    </row>
    <row r="230" spans="1:8" x14ac:dyDescent="0.3">
      <c r="A230" s="76">
        <f t="shared" si="25"/>
        <v>52047</v>
      </c>
      <c r="B230" s="75">
        <v>222</v>
      </c>
      <c r="C230" s="64">
        <f t="shared" si="26"/>
        <v>0</v>
      </c>
      <c r="D230" s="64">
        <f t="shared" si="27"/>
        <v>0</v>
      </c>
      <c r="E230" s="64">
        <f t="shared" si="21"/>
        <v>0</v>
      </c>
      <c r="F230" s="64">
        <f t="shared" si="22"/>
        <v>0</v>
      </c>
      <c r="G230" s="64">
        <f t="shared" si="23"/>
        <v>0</v>
      </c>
      <c r="H230" s="68">
        <f t="shared" si="24"/>
        <v>0</v>
      </c>
    </row>
    <row r="231" spans="1:8" x14ac:dyDescent="0.3">
      <c r="A231" s="76">
        <f t="shared" si="25"/>
        <v>52078</v>
      </c>
      <c r="B231" s="75">
        <v>223</v>
      </c>
      <c r="C231" s="64">
        <f t="shared" si="26"/>
        <v>0</v>
      </c>
      <c r="D231" s="64">
        <f t="shared" si="27"/>
        <v>0</v>
      </c>
      <c r="E231" s="64">
        <f t="shared" si="21"/>
        <v>0</v>
      </c>
      <c r="F231" s="64">
        <f t="shared" si="22"/>
        <v>0</v>
      </c>
      <c r="G231" s="64">
        <f t="shared" si="23"/>
        <v>0</v>
      </c>
      <c r="H231" s="68">
        <f t="shared" si="24"/>
        <v>0</v>
      </c>
    </row>
    <row r="232" spans="1:8" x14ac:dyDescent="0.3">
      <c r="A232" s="76">
        <f t="shared" si="25"/>
        <v>52109</v>
      </c>
      <c r="B232" s="75">
        <v>224</v>
      </c>
      <c r="C232" s="64">
        <f t="shared" si="26"/>
        <v>0</v>
      </c>
      <c r="D232" s="64">
        <f t="shared" si="27"/>
        <v>0</v>
      </c>
      <c r="E232" s="64">
        <f t="shared" si="21"/>
        <v>0</v>
      </c>
      <c r="F232" s="64">
        <f t="shared" si="22"/>
        <v>0</v>
      </c>
      <c r="G232" s="64">
        <f t="shared" si="23"/>
        <v>0</v>
      </c>
      <c r="H232" s="68">
        <f t="shared" si="24"/>
        <v>0</v>
      </c>
    </row>
    <row r="233" spans="1:8" x14ac:dyDescent="0.3">
      <c r="A233" s="76">
        <f t="shared" si="25"/>
        <v>52139</v>
      </c>
      <c r="B233" s="75">
        <v>225</v>
      </c>
      <c r="C233" s="64">
        <f t="shared" si="26"/>
        <v>0</v>
      </c>
      <c r="D233" s="64">
        <f t="shared" si="27"/>
        <v>0</v>
      </c>
      <c r="E233" s="64">
        <f t="shared" si="21"/>
        <v>0</v>
      </c>
      <c r="F233" s="64">
        <f t="shared" si="22"/>
        <v>0</v>
      </c>
      <c r="G233" s="64">
        <f t="shared" si="23"/>
        <v>0</v>
      </c>
      <c r="H233" s="68">
        <f t="shared" si="24"/>
        <v>0</v>
      </c>
    </row>
    <row r="234" spans="1:8" x14ac:dyDescent="0.3">
      <c r="A234" s="76">
        <f t="shared" si="25"/>
        <v>52170</v>
      </c>
      <c r="B234" s="75">
        <v>226</v>
      </c>
      <c r="C234" s="64">
        <f t="shared" si="26"/>
        <v>0</v>
      </c>
      <c r="D234" s="64">
        <f t="shared" si="27"/>
        <v>0</v>
      </c>
      <c r="E234" s="64">
        <f t="shared" si="21"/>
        <v>0</v>
      </c>
      <c r="F234" s="64">
        <f t="shared" si="22"/>
        <v>0</v>
      </c>
      <c r="G234" s="64">
        <f t="shared" si="23"/>
        <v>0</v>
      </c>
      <c r="H234" s="68">
        <f t="shared" si="24"/>
        <v>0</v>
      </c>
    </row>
    <row r="235" spans="1:8" x14ac:dyDescent="0.3">
      <c r="A235" s="76">
        <f t="shared" si="25"/>
        <v>52200</v>
      </c>
      <c r="B235" s="75">
        <v>227</v>
      </c>
      <c r="C235" s="64">
        <f t="shared" si="26"/>
        <v>0</v>
      </c>
      <c r="D235" s="64">
        <f t="shared" si="27"/>
        <v>0</v>
      </c>
      <c r="E235" s="64">
        <f t="shared" si="21"/>
        <v>0</v>
      </c>
      <c r="F235" s="64">
        <f t="shared" si="22"/>
        <v>0</v>
      </c>
      <c r="G235" s="64">
        <f t="shared" si="23"/>
        <v>0</v>
      </c>
      <c r="H235" s="68">
        <f t="shared" si="24"/>
        <v>0</v>
      </c>
    </row>
    <row r="236" spans="1:8" x14ac:dyDescent="0.3">
      <c r="A236" s="76">
        <f t="shared" si="25"/>
        <v>52231</v>
      </c>
      <c r="B236" s="75">
        <v>228</v>
      </c>
      <c r="C236" s="64">
        <f t="shared" si="26"/>
        <v>0</v>
      </c>
      <c r="D236" s="64">
        <f t="shared" si="27"/>
        <v>0</v>
      </c>
      <c r="E236" s="64">
        <f t="shared" si="21"/>
        <v>0</v>
      </c>
      <c r="F236" s="64">
        <f t="shared" si="22"/>
        <v>0</v>
      </c>
      <c r="G236" s="64">
        <f t="shared" si="23"/>
        <v>0</v>
      </c>
      <c r="H236" s="68">
        <f t="shared" si="24"/>
        <v>0</v>
      </c>
    </row>
    <row r="237" spans="1:8" x14ac:dyDescent="0.3">
      <c r="A237" s="76">
        <f t="shared" si="25"/>
        <v>52262</v>
      </c>
      <c r="B237" s="75">
        <v>229</v>
      </c>
      <c r="C237" s="64">
        <f t="shared" si="26"/>
        <v>0</v>
      </c>
      <c r="D237" s="64">
        <f t="shared" si="27"/>
        <v>0</v>
      </c>
      <c r="E237" s="64">
        <f t="shared" si="21"/>
        <v>0</v>
      </c>
      <c r="F237" s="64">
        <f t="shared" si="22"/>
        <v>0</v>
      </c>
      <c r="G237" s="64">
        <f t="shared" si="23"/>
        <v>0</v>
      </c>
      <c r="H237" s="68">
        <f t="shared" si="24"/>
        <v>0</v>
      </c>
    </row>
    <row r="238" spans="1:8" x14ac:dyDescent="0.3">
      <c r="A238" s="76">
        <f t="shared" si="25"/>
        <v>52290</v>
      </c>
      <c r="B238" s="75">
        <v>230</v>
      </c>
      <c r="C238" s="64">
        <f t="shared" si="26"/>
        <v>0</v>
      </c>
      <c r="D238" s="64">
        <f t="shared" si="27"/>
        <v>0</v>
      </c>
      <c r="E238" s="64">
        <f t="shared" si="21"/>
        <v>0</v>
      </c>
      <c r="F238" s="64">
        <f t="shared" si="22"/>
        <v>0</v>
      </c>
      <c r="G238" s="64">
        <f t="shared" si="23"/>
        <v>0</v>
      </c>
      <c r="H238" s="68">
        <f t="shared" si="24"/>
        <v>0</v>
      </c>
    </row>
    <row r="239" spans="1:8" x14ac:dyDescent="0.3">
      <c r="A239" s="76">
        <f t="shared" si="25"/>
        <v>52321</v>
      </c>
      <c r="B239" s="75">
        <v>231</v>
      </c>
      <c r="C239" s="64">
        <f t="shared" si="26"/>
        <v>0</v>
      </c>
      <c r="D239" s="64">
        <f t="shared" si="27"/>
        <v>0</v>
      </c>
      <c r="E239" s="64">
        <f t="shared" si="21"/>
        <v>0</v>
      </c>
      <c r="F239" s="64">
        <f t="shared" si="22"/>
        <v>0</v>
      </c>
      <c r="G239" s="64">
        <f t="shared" si="23"/>
        <v>0</v>
      </c>
      <c r="H239" s="68">
        <f t="shared" si="24"/>
        <v>0</v>
      </c>
    </row>
    <row r="240" spans="1:8" x14ac:dyDescent="0.3">
      <c r="A240" s="76">
        <f t="shared" si="25"/>
        <v>52351</v>
      </c>
      <c r="B240" s="75">
        <v>232</v>
      </c>
      <c r="C240" s="64">
        <f t="shared" si="26"/>
        <v>0</v>
      </c>
      <c r="D240" s="64">
        <f t="shared" si="27"/>
        <v>0</v>
      </c>
      <c r="E240" s="64">
        <f t="shared" si="21"/>
        <v>0</v>
      </c>
      <c r="F240" s="64">
        <f t="shared" si="22"/>
        <v>0</v>
      </c>
      <c r="G240" s="64">
        <f t="shared" si="23"/>
        <v>0</v>
      </c>
      <c r="H240" s="68">
        <f t="shared" si="24"/>
        <v>0</v>
      </c>
    </row>
    <row r="241" spans="1:8" x14ac:dyDescent="0.3">
      <c r="A241" s="76">
        <f t="shared" si="25"/>
        <v>52382</v>
      </c>
      <c r="B241" s="75">
        <v>233</v>
      </c>
      <c r="C241" s="64">
        <f t="shared" si="26"/>
        <v>0</v>
      </c>
      <c r="D241" s="64">
        <f t="shared" si="27"/>
        <v>0</v>
      </c>
      <c r="E241" s="64">
        <f t="shared" si="21"/>
        <v>0</v>
      </c>
      <c r="F241" s="64">
        <f t="shared" si="22"/>
        <v>0</v>
      </c>
      <c r="G241" s="64">
        <f t="shared" si="23"/>
        <v>0</v>
      </c>
      <c r="H241" s="68">
        <f t="shared" si="24"/>
        <v>0</v>
      </c>
    </row>
    <row r="242" spans="1:8" x14ac:dyDescent="0.3">
      <c r="A242" s="76">
        <f t="shared" si="25"/>
        <v>52412</v>
      </c>
      <c r="B242" s="75">
        <v>234</v>
      </c>
      <c r="C242" s="64">
        <f t="shared" si="26"/>
        <v>0</v>
      </c>
      <c r="D242" s="64">
        <f t="shared" si="27"/>
        <v>0</v>
      </c>
      <c r="E242" s="64">
        <f t="shared" si="21"/>
        <v>0</v>
      </c>
      <c r="F242" s="64">
        <f t="shared" si="22"/>
        <v>0</v>
      </c>
      <c r="G242" s="64">
        <f t="shared" si="23"/>
        <v>0</v>
      </c>
      <c r="H242" s="68">
        <f t="shared" si="24"/>
        <v>0</v>
      </c>
    </row>
    <row r="243" spans="1:8" x14ac:dyDescent="0.3">
      <c r="A243" s="76">
        <f t="shared" si="25"/>
        <v>52443</v>
      </c>
      <c r="B243" s="75">
        <v>235</v>
      </c>
      <c r="C243" s="64">
        <f t="shared" si="26"/>
        <v>0</v>
      </c>
      <c r="D243" s="64">
        <f t="shared" si="27"/>
        <v>0</v>
      </c>
      <c r="E243" s="64">
        <f t="shared" si="21"/>
        <v>0</v>
      </c>
      <c r="F243" s="64">
        <f t="shared" si="22"/>
        <v>0</v>
      </c>
      <c r="G243" s="64">
        <f t="shared" si="23"/>
        <v>0</v>
      </c>
      <c r="H243" s="68">
        <f t="shared" si="24"/>
        <v>0</v>
      </c>
    </row>
    <row r="244" spans="1:8" x14ac:dyDescent="0.3">
      <c r="A244" s="76">
        <f t="shared" si="25"/>
        <v>52474</v>
      </c>
      <c r="B244" s="75">
        <v>236</v>
      </c>
      <c r="C244" s="64">
        <f t="shared" si="26"/>
        <v>0</v>
      </c>
      <c r="D244" s="64">
        <f t="shared" si="27"/>
        <v>0</v>
      </c>
      <c r="E244" s="64">
        <f t="shared" si="21"/>
        <v>0</v>
      </c>
      <c r="F244" s="64">
        <f t="shared" si="22"/>
        <v>0</v>
      </c>
      <c r="G244" s="64">
        <f t="shared" si="23"/>
        <v>0</v>
      </c>
      <c r="H244" s="68">
        <f t="shared" si="24"/>
        <v>0</v>
      </c>
    </row>
    <row r="245" spans="1:8" x14ac:dyDescent="0.3">
      <c r="A245" s="76">
        <f t="shared" si="25"/>
        <v>52504</v>
      </c>
      <c r="B245" s="75">
        <v>237</v>
      </c>
      <c r="C245" s="64">
        <f t="shared" si="26"/>
        <v>0</v>
      </c>
      <c r="D245" s="64">
        <f t="shared" si="27"/>
        <v>0</v>
      </c>
      <c r="E245" s="64">
        <f t="shared" si="21"/>
        <v>0</v>
      </c>
      <c r="F245" s="64">
        <f t="shared" si="22"/>
        <v>0</v>
      </c>
      <c r="G245" s="64">
        <f t="shared" si="23"/>
        <v>0</v>
      </c>
      <c r="H245" s="68">
        <f t="shared" si="24"/>
        <v>0</v>
      </c>
    </row>
    <row r="246" spans="1:8" x14ac:dyDescent="0.3">
      <c r="A246" s="76">
        <f t="shared" si="25"/>
        <v>52535</v>
      </c>
      <c r="B246" s="75">
        <v>238</v>
      </c>
      <c r="C246" s="64">
        <f t="shared" si="26"/>
        <v>0</v>
      </c>
      <c r="D246" s="64">
        <f t="shared" si="27"/>
        <v>0</v>
      </c>
      <c r="E246" s="64">
        <f t="shared" si="21"/>
        <v>0</v>
      </c>
      <c r="F246" s="64">
        <f t="shared" si="22"/>
        <v>0</v>
      </c>
      <c r="G246" s="64">
        <f t="shared" si="23"/>
        <v>0</v>
      </c>
      <c r="H246" s="68">
        <f t="shared" si="24"/>
        <v>0</v>
      </c>
    </row>
    <row r="247" spans="1:8" x14ac:dyDescent="0.3">
      <c r="A247" s="76">
        <f t="shared" si="25"/>
        <v>52565</v>
      </c>
      <c r="B247" s="75">
        <v>239</v>
      </c>
      <c r="C247" s="64">
        <f t="shared" si="26"/>
        <v>0</v>
      </c>
      <c r="D247" s="64">
        <f t="shared" si="27"/>
        <v>0</v>
      </c>
      <c r="E247" s="64">
        <f t="shared" si="21"/>
        <v>0</v>
      </c>
      <c r="F247" s="64">
        <f t="shared" si="22"/>
        <v>0</v>
      </c>
      <c r="G247" s="64">
        <f t="shared" si="23"/>
        <v>0</v>
      </c>
      <c r="H247" s="68">
        <f t="shared" si="24"/>
        <v>0</v>
      </c>
    </row>
    <row r="248" spans="1:8" x14ac:dyDescent="0.3">
      <c r="A248" s="76">
        <f t="shared" si="25"/>
        <v>52596</v>
      </c>
      <c r="B248" s="75">
        <v>240</v>
      </c>
      <c r="C248" s="64">
        <f t="shared" si="26"/>
        <v>0</v>
      </c>
      <c r="D248" s="64">
        <f t="shared" si="27"/>
        <v>0</v>
      </c>
      <c r="E248" s="64">
        <f t="shared" si="21"/>
        <v>0</v>
      </c>
      <c r="F248" s="64">
        <f t="shared" si="22"/>
        <v>0</v>
      </c>
      <c r="G248" s="64">
        <f t="shared" si="23"/>
        <v>0</v>
      </c>
      <c r="H248" s="68">
        <f t="shared" si="24"/>
        <v>0</v>
      </c>
    </row>
    <row r="249" spans="1:8" x14ac:dyDescent="0.3">
      <c r="A249" s="76">
        <f t="shared" si="25"/>
        <v>52627</v>
      </c>
      <c r="B249" s="75">
        <v>241</v>
      </c>
      <c r="C249" s="64">
        <f t="shared" si="26"/>
        <v>0</v>
      </c>
      <c r="D249" s="64">
        <f t="shared" si="27"/>
        <v>0</v>
      </c>
      <c r="E249" s="64">
        <f t="shared" si="21"/>
        <v>0</v>
      </c>
      <c r="F249" s="64">
        <f t="shared" si="22"/>
        <v>0</v>
      </c>
      <c r="G249" s="64">
        <f t="shared" si="23"/>
        <v>0</v>
      </c>
      <c r="H249" s="68">
        <f t="shared" si="24"/>
        <v>0</v>
      </c>
    </row>
    <row r="250" spans="1:8" x14ac:dyDescent="0.3">
      <c r="A250" s="76">
        <f t="shared" si="25"/>
        <v>52656</v>
      </c>
      <c r="B250" s="75">
        <v>242</v>
      </c>
      <c r="C250" s="64">
        <f t="shared" si="26"/>
        <v>0</v>
      </c>
      <c r="D250" s="64">
        <f t="shared" si="27"/>
        <v>0</v>
      </c>
      <c r="E250" s="64">
        <f t="shared" si="21"/>
        <v>0</v>
      </c>
      <c r="F250" s="64">
        <f t="shared" si="22"/>
        <v>0</v>
      </c>
      <c r="G250" s="64">
        <f t="shared" si="23"/>
        <v>0</v>
      </c>
      <c r="H250" s="68">
        <f t="shared" si="24"/>
        <v>0</v>
      </c>
    </row>
    <row r="251" spans="1:8" x14ac:dyDescent="0.3">
      <c r="A251" s="76">
        <f t="shared" si="25"/>
        <v>52687</v>
      </c>
      <c r="B251" s="75">
        <v>243</v>
      </c>
      <c r="C251" s="64">
        <f t="shared" si="26"/>
        <v>0</v>
      </c>
      <c r="D251" s="64">
        <f t="shared" si="27"/>
        <v>0</v>
      </c>
      <c r="E251" s="64">
        <f t="shared" si="21"/>
        <v>0</v>
      </c>
      <c r="F251" s="64">
        <f t="shared" si="22"/>
        <v>0</v>
      </c>
      <c r="G251" s="64">
        <f t="shared" si="23"/>
        <v>0</v>
      </c>
      <c r="H251" s="68">
        <f t="shared" si="24"/>
        <v>0</v>
      </c>
    </row>
    <row r="252" spans="1:8" x14ac:dyDescent="0.3">
      <c r="A252" s="76">
        <f t="shared" si="25"/>
        <v>52717</v>
      </c>
      <c r="B252" s="75">
        <v>244</v>
      </c>
      <c r="C252" s="64">
        <f t="shared" si="26"/>
        <v>0</v>
      </c>
      <c r="D252" s="64">
        <f t="shared" si="27"/>
        <v>0</v>
      </c>
      <c r="E252" s="64">
        <f t="shared" si="21"/>
        <v>0</v>
      </c>
      <c r="F252" s="64">
        <f t="shared" si="22"/>
        <v>0</v>
      </c>
      <c r="G252" s="64">
        <f t="shared" si="23"/>
        <v>0</v>
      </c>
      <c r="H252" s="68">
        <f t="shared" si="24"/>
        <v>0</v>
      </c>
    </row>
    <row r="253" spans="1:8" x14ac:dyDescent="0.3">
      <c r="A253" s="76">
        <f t="shared" si="25"/>
        <v>52748</v>
      </c>
      <c r="B253" s="75">
        <v>245</v>
      </c>
      <c r="C253" s="64">
        <f t="shared" si="26"/>
        <v>0</v>
      </c>
      <c r="D253" s="64">
        <f t="shared" si="27"/>
        <v>0</v>
      </c>
      <c r="E253" s="64">
        <f t="shared" si="21"/>
        <v>0</v>
      </c>
      <c r="F253" s="64">
        <f t="shared" si="22"/>
        <v>0</v>
      </c>
      <c r="G253" s="64">
        <f t="shared" si="23"/>
        <v>0</v>
      </c>
      <c r="H253" s="68">
        <f t="shared" si="24"/>
        <v>0</v>
      </c>
    </row>
    <row r="254" spans="1:8" x14ac:dyDescent="0.3">
      <c r="A254" s="76">
        <f t="shared" si="25"/>
        <v>52778</v>
      </c>
      <c r="B254" s="75">
        <v>246</v>
      </c>
      <c r="C254" s="64">
        <f t="shared" si="26"/>
        <v>0</v>
      </c>
      <c r="D254" s="64">
        <f t="shared" si="27"/>
        <v>0</v>
      </c>
      <c r="E254" s="64">
        <f t="shared" si="21"/>
        <v>0</v>
      </c>
      <c r="F254" s="64">
        <f t="shared" si="22"/>
        <v>0</v>
      </c>
      <c r="G254" s="64">
        <f t="shared" si="23"/>
        <v>0</v>
      </c>
      <c r="H254" s="68">
        <f t="shared" si="24"/>
        <v>0</v>
      </c>
    </row>
    <row r="255" spans="1:8" x14ac:dyDescent="0.3">
      <c r="A255" s="76">
        <f t="shared" si="25"/>
        <v>52809</v>
      </c>
      <c r="B255" s="75">
        <v>247</v>
      </c>
      <c r="C255" s="64">
        <f t="shared" si="26"/>
        <v>0</v>
      </c>
      <c r="D255" s="64">
        <f t="shared" si="27"/>
        <v>0</v>
      </c>
      <c r="E255" s="64">
        <f t="shared" si="21"/>
        <v>0</v>
      </c>
      <c r="F255" s="64">
        <f t="shared" si="22"/>
        <v>0</v>
      </c>
      <c r="G255" s="64">
        <f t="shared" si="23"/>
        <v>0</v>
      </c>
      <c r="H255" s="68">
        <f t="shared" si="24"/>
        <v>0</v>
      </c>
    </row>
    <row r="256" spans="1:8" x14ac:dyDescent="0.3">
      <c r="A256" s="76">
        <f t="shared" si="25"/>
        <v>52840</v>
      </c>
      <c r="B256" s="75">
        <v>248</v>
      </c>
      <c r="C256" s="64">
        <f t="shared" si="26"/>
        <v>0</v>
      </c>
      <c r="D256" s="64">
        <f t="shared" si="27"/>
        <v>0</v>
      </c>
      <c r="E256" s="64">
        <f t="shared" si="21"/>
        <v>0</v>
      </c>
      <c r="F256" s="64">
        <f t="shared" si="22"/>
        <v>0</v>
      </c>
      <c r="G256" s="64">
        <f t="shared" si="23"/>
        <v>0</v>
      </c>
      <c r="H256" s="68">
        <f t="shared" si="24"/>
        <v>0</v>
      </c>
    </row>
    <row r="257" spans="1:8" x14ac:dyDescent="0.3">
      <c r="A257" s="76">
        <f t="shared" si="25"/>
        <v>52870</v>
      </c>
      <c r="B257" s="75">
        <v>249</v>
      </c>
      <c r="C257" s="64">
        <f t="shared" si="26"/>
        <v>0</v>
      </c>
      <c r="D257" s="64">
        <f t="shared" si="27"/>
        <v>0</v>
      </c>
      <c r="E257" s="64">
        <f t="shared" si="21"/>
        <v>0</v>
      </c>
      <c r="F257" s="64">
        <f t="shared" si="22"/>
        <v>0</v>
      </c>
      <c r="G257" s="64">
        <f t="shared" si="23"/>
        <v>0</v>
      </c>
      <c r="H257" s="68">
        <f t="shared" si="24"/>
        <v>0</v>
      </c>
    </row>
    <row r="258" spans="1:8" x14ac:dyDescent="0.3">
      <c r="A258" s="76">
        <f t="shared" si="25"/>
        <v>52901</v>
      </c>
      <c r="B258" s="75">
        <v>250</v>
      </c>
      <c r="C258" s="64">
        <f t="shared" si="26"/>
        <v>0</v>
      </c>
      <c r="D258" s="64">
        <f t="shared" si="27"/>
        <v>0</v>
      </c>
      <c r="E258" s="64">
        <f t="shared" si="21"/>
        <v>0</v>
      </c>
      <c r="F258" s="64">
        <f t="shared" si="22"/>
        <v>0</v>
      </c>
      <c r="G258" s="64">
        <f t="shared" si="23"/>
        <v>0</v>
      </c>
      <c r="H258" s="68">
        <f t="shared" si="24"/>
        <v>0</v>
      </c>
    </row>
    <row r="259" spans="1:8" x14ac:dyDescent="0.3">
      <c r="A259" s="76">
        <f t="shared" si="25"/>
        <v>52931</v>
      </c>
      <c r="B259" s="75">
        <v>251</v>
      </c>
      <c r="C259" s="64">
        <f t="shared" si="26"/>
        <v>0</v>
      </c>
      <c r="D259" s="64">
        <f t="shared" si="27"/>
        <v>0</v>
      </c>
      <c r="E259" s="64">
        <f t="shared" si="21"/>
        <v>0</v>
      </c>
      <c r="F259" s="64">
        <f t="shared" si="22"/>
        <v>0</v>
      </c>
      <c r="G259" s="64">
        <f t="shared" si="23"/>
        <v>0</v>
      </c>
      <c r="H259" s="68">
        <f t="shared" si="24"/>
        <v>0</v>
      </c>
    </row>
    <row r="260" spans="1:8" x14ac:dyDescent="0.3">
      <c r="A260" s="76">
        <f t="shared" si="25"/>
        <v>52962</v>
      </c>
      <c r="B260" s="75">
        <v>252</v>
      </c>
      <c r="C260" s="64">
        <f t="shared" si="26"/>
        <v>0</v>
      </c>
      <c r="D260" s="64">
        <f t="shared" si="27"/>
        <v>0</v>
      </c>
      <c r="E260" s="64">
        <f t="shared" si="21"/>
        <v>0</v>
      </c>
      <c r="F260" s="64">
        <f t="shared" si="22"/>
        <v>0</v>
      </c>
      <c r="G260" s="64">
        <f t="shared" si="23"/>
        <v>0</v>
      </c>
      <c r="H260" s="68">
        <f t="shared" si="24"/>
        <v>0</v>
      </c>
    </row>
    <row r="261" spans="1:8" x14ac:dyDescent="0.3">
      <c r="A261" s="76">
        <f t="shared" si="25"/>
        <v>52993</v>
      </c>
      <c r="B261" s="75">
        <v>253</v>
      </c>
      <c r="C261" s="64">
        <f t="shared" si="26"/>
        <v>0</v>
      </c>
      <c r="D261" s="64">
        <f t="shared" si="27"/>
        <v>0</v>
      </c>
      <c r="E261" s="64">
        <f t="shared" si="21"/>
        <v>0</v>
      </c>
      <c r="F261" s="64">
        <f t="shared" si="22"/>
        <v>0</v>
      </c>
      <c r="G261" s="64">
        <f t="shared" si="23"/>
        <v>0</v>
      </c>
      <c r="H261" s="68">
        <f t="shared" si="24"/>
        <v>0</v>
      </c>
    </row>
    <row r="262" spans="1:8" x14ac:dyDescent="0.3">
      <c r="A262" s="76">
        <f t="shared" si="25"/>
        <v>53021</v>
      </c>
      <c r="B262" s="75">
        <v>254</v>
      </c>
      <c r="C262" s="64">
        <f t="shared" si="26"/>
        <v>0</v>
      </c>
      <c r="D262" s="64">
        <f t="shared" si="27"/>
        <v>0</v>
      </c>
      <c r="E262" s="64">
        <f t="shared" si="21"/>
        <v>0</v>
      </c>
      <c r="F262" s="64">
        <f t="shared" si="22"/>
        <v>0</v>
      </c>
      <c r="G262" s="64">
        <f t="shared" si="23"/>
        <v>0</v>
      </c>
      <c r="H262" s="68">
        <f t="shared" si="24"/>
        <v>0</v>
      </c>
    </row>
    <row r="263" spans="1:8" x14ac:dyDescent="0.3">
      <c r="A263" s="76">
        <f t="shared" si="25"/>
        <v>53052</v>
      </c>
      <c r="B263" s="75">
        <v>255</v>
      </c>
      <c r="C263" s="64">
        <f t="shared" si="26"/>
        <v>0</v>
      </c>
      <c r="D263" s="64">
        <f t="shared" si="27"/>
        <v>0</v>
      </c>
      <c r="E263" s="64">
        <f t="shared" si="21"/>
        <v>0</v>
      </c>
      <c r="F263" s="64">
        <f t="shared" si="22"/>
        <v>0</v>
      </c>
      <c r="G263" s="64">
        <f t="shared" si="23"/>
        <v>0</v>
      </c>
      <c r="H263" s="68">
        <f t="shared" si="24"/>
        <v>0</v>
      </c>
    </row>
    <row r="264" spans="1:8" x14ac:dyDescent="0.3">
      <c r="A264" s="76">
        <f t="shared" si="25"/>
        <v>53082</v>
      </c>
      <c r="B264" s="75">
        <v>256</v>
      </c>
      <c r="C264" s="64">
        <f t="shared" si="26"/>
        <v>0</v>
      </c>
      <c r="D264" s="64">
        <f t="shared" si="27"/>
        <v>0</v>
      </c>
      <c r="E264" s="64">
        <f t="shared" si="21"/>
        <v>0</v>
      </c>
      <c r="F264" s="64">
        <f t="shared" si="22"/>
        <v>0</v>
      </c>
      <c r="G264" s="64">
        <f t="shared" si="23"/>
        <v>0</v>
      </c>
      <c r="H264" s="68">
        <f t="shared" si="24"/>
        <v>0</v>
      </c>
    </row>
    <row r="265" spans="1:8" x14ac:dyDescent="0.3">
      <c r="A265" s="76">
        <f t="shared" si="25"/>
        <v>53113</v>
      </c>
      <c r="B265" s="75">
        <v>257</v>
      </c>
      <c r="C265" s="64">
        <f t="shared" si="26"/>
        <v>0</v>
      </c>
      <c r="D265" s="64">
        <f t="shared" si="27"/>
        <v>0</v>
      </c>
      <c r="E265" s="64">
        <f t="shared" ref="E265:E328" si="28">C265*$C$4/12</f>
        <v>0</v>
      </c>
      <c r="F265" s="64">
        <f t="shared" ref="F265:F328" si="29">D265-E265</f>
        <v>0</v>
      </c>
      <c r="G265" s="64">
        <f t="shared" ref="G265:G328" si="30">C265-F265</f>
        <v>0</v>
      </c>
      <c r="H265" s="68">
        <f t="shared" ref="H265:H328" si="31">G265/$C$3</f>
        <v>0</v>
      </c>
    </row>
    <row r="266" spans="1:8" x14ac:dyDescent="0.3">
      <c r="A266" s="76">
        <f t="shared" ref="A266:A329" si="32">DATE(YEAR(A265),MONTH(A265)+2,1-1)</f>
        <v>53143</v>
      </c>
      <c r="B266" s="75">
        <v>258</v>
      </c>
      <c r="C266" s="64">
        <f t="shared" ref="C266:C329" si="33">IF(ROUND(G265,0)&gt;0,G265,0)</f>
        <v>0</v>
      </c>
      <c r="D266" s="64">
        <f t="shared" ref="D266:D329" si="34">IF($C$5+1-B266=0,0,D265)</f>
        <v>0</v>
      </c>
      <c r="E266" s="64">
        <f t="shared" si="28"/>
        <v>0</v>
      </c>
      <c r="F266" s="64">
        <f t="shared" si="29"/>
        <v>0</v>
      </c>
      <c r="G266" s="64">
        <f t="shared" si="30"/>
        <v>0</v>
      </c>
      <c r="H266" s="68">
        <f t="shared" si="31"/>
        <v>0</v>
      </c>
    </row>
    <row r="267" spans="1:8" x14ac:dyDescent="0.3">
      <c r="A267" s="76">
        <f t="shared" si="32"/>
        <v>53174</v>
      </c>
      <c r="B267" s="75">
        <v>259</v>
      </c>
      <c r="C267" s="64">
        <f t="shared" si="33"/>
        <v>0</v>
      </c>
      <c r="D267" s="64">
        <f t="shared" si="34"/>
        <v>0</v>
      </c>
      <c r="E267" s="64">
        <f t="shared" si="28"/>
        <v>0</v>
      </c>
      <c r="F267" s="64">
        <f t="shared" si="29"/>
        <v>0</v>
      </c>
      <c r="G267" s="64">
        <f t="shared" si="30"/>
        <v>0</v>
      </c>
      <c r="H267" s="68">
        <f t="shared" si="31"/>
        <v>0</v>
      </c>
    </row>
    <row r="268" spans="1:8" x14ac:dyDescent="0.3">
      <c r="A268" s="76">
        <f t="shared" si="32"/>
        <v>53205</v>
      </c>
      <c r="B268" s="75">
        <v>260</v>
      </c>
      <c r="C268" s="64">
        <f t="shared" si="33"/>
        <v>0</v>
      </c>
      <c r="D268" s="64">
        <f t="shared" si="34"/>
        <v>0</v>
      </c>
      <c r="E268" s="64">
        <f t="shared" si="28"/>
        <v>0</v>
      </c>
      <c r="F268" s="64">
        <f t="shared" si="29"/>
        <v>0</v>
      </c>
      <c r="G268" s="64">
        <f t="shared" si="30"/>
        <v>0</v>
      </c>
      <c r="H268" s="68">
        <f t="shared" si="31"/>
        <v>0</v>
      </c>
    </row>
    <row r="269" spans="1:8" x14ac:dyDescent="0.3">
      <c r="A269" s="76">
        <f t="shared" si="32"/>
        <v>53235</v>
      </c>
      <c r="B269" s="75">
        <v>261</v>
      </c>
      <c r="C269" s="64">
        <f t="shared" si="33"/>
        <v>0</v>
      </c>
      <c r="D269" s="64">
        <f t="shared" si="34"/>
        <v>0</v>
      </c>
      <c r="E269" s="64">
        <f t="shared" si="28"/>
        <v>0</v>
      </c>
      <c r="F269" s="64">
        <f t="shared" si="29"/>
        <v>0</v>
      </c>
      <c r="G269" s="64">
        <f t="shared" si="30"/>
        <v>0</v>
      </c>
      <c r="H269" s="68">
        <f t="shared" si="31"/>
        <v>0</v>
      </c>
    </row>
    <row r="270" spans="1:8" x14ac:dyDescent="0.3">
      <c r="A270" s="76">
        <f t="shared" si="32"/>
        <v>53266</v>
      </c>
      <c r="B270" s="75">
        <v>262</v>
      </c>
      <c r="C270" s="64">
        <f t="shared" si="33"/>
        <v>0</v>
      </c>
      <c r="D270" s="64">
        <f t="shared" si="34"/>
        <v>0</v>
      </c>
      <c r="E270" s="64">
        <f t="shared" si="28"/>
        <v>0</v>
      </c>
      <c r="F270" s="64">
        <f t="shared" si="29"/>
        <v>0</v>
      </c>
      <c r="G270" s="64">
        <f t="shared" si="30"/>
        <v>0</v>
      </c>
      <c r="H270" s="68">
        <f t="shared" si="31"/>
        <v>0</v>
      </c>
    </row>
    <row r="271" spans="1:8" x14ac:dyDescent="0.3">
      <c r="A271" s="76">
        <f t="shared" si="32"/>
        <v>53296</v>
      </c>
      <c r="B271" s="75">
        <v>263</v>
      </c>
      <c r="C271" s="64">
        <f t="shared" si="33"/>
        <v>0</v>
      </c>
      <c r="D271" s="64">
        <f t="shared" si="34"/>
        <v>0</v>
      </c>
      <c r="E271" s="64">
        <f t="shared" si="28"/>
        <v>0</v>
      </c>
      <c r="F271" s="64">
        <f t="shared" si="29"/>
        <v>0</v>
      </c>
      <c r="G271" s="64">
        <f t="shared" si="30"/>
        <v>0</v>
      </c>
      <c r="H271" s="68">
        <f t="shared" si="31"/>
        <v>0</v>
      </c>
    </row>
    <row r="272" spans="1:8" x14ac:dyDescent="0.3">
      <c r="A272" s="76">
        <f t="shared" si="32"/>
        <v>53327</v>
      </c>
      <c r="B272" s="75">
        <v>264</v>
      </c>
      <c r="C272" s="64">
        <f t="shared" si="33"/>
        <v>0</v>
      </c>
      <c r="D272" s="64">
        <f t="shared" si="34"/>
        <v>0</v>
      </c>
      <c r="E272" s="64">
        <f t="shared" si="28"/>
        <v>0</v>
      </c>
      <c r="F272" s="64">
        <f t="shared" si="29"/>
        <v>0</v>
      </c>
      <c r="G272" s="64">
        <f t="shared" si="30"/>
        <v>0</v>
      </c>
      <c r="H272" s="68">
        <f t="shared" si="31"/>
        <v>0</v>
      </c>
    </row>
    <row r="273" spans="1:8" x14ac:dyDescent="0.3">
      <c r="A273" s="76">
        <f t="shared" si="32"/>
        <v>53358</v>
      </c>
      <c r="B273" s="75">
        <v>265</v>
      </c>
      <c r="C273" s="64">
        <f t="shared" si="33"/>
        <v>0</v>
      </c>
      <c r="D273" s="64">
        <f t="shared" si="34"/>
        <v>0</v>
      </c>
      <c r="E273" s="64">
        <f t="shared" si="28"/>
        <v>0</v>
      </c>
      <c r="F273" s="64">
        <f t="shared" si="29"/>
        <v>0</v>
      </c>
      <c r="G273" s="64">
        <f t="shared" si="30"/>
        <v>0</v>
      </c>
      <c r="H273" s="68">
        <f t="shared" si="31"/>
        <v>0</v>
      </c>
    </row>
    <row r="274" spans="1:8" x14ac:dyDescent="0.3">
      <c r="A274" s="76">
        <f t="shared" si="32"/>
        <v>53386</v>
      </c>
      <c r="B274" s="75">
        <v>266</v>
      </c>
      <c r="C274" s="64">
        <f t="shared" si="33"/>
        <v>0</v>
      </c>
      <c r="D274" s="64">
        <f t="shared" si="34"/>
        <v>0</v>
      </c>
      <c r="E274" s="64">
        <f t="shared" si="28"/>
        <v>0</v>
      </c>
      <c r="F274" s="64">
        <f t="shared" si="29"/>
        <v>0</v>
      </c>
      <c r="G274" s="64">
        <f t="shared" si="30"/>
        <v>0</v>
      </c>
      <c r="H274" s="68">
        <f t="shared" si="31"/>
        <v>0</v>
      </c>
    </row>
    <row r="275" spans="1:8" x14ac:dyDescent="0.3">
      <c r="A275" s="76">
        <f t="shared" si="32"/>
        <v>53417</v>
      </c>
      <c r="B275" s="75">
        <v>267</v>
      </c>
      <c r="C275" s="64">
        <f t="shared" si="33"/>
        <v>0</v>
      </c>
      <c r="D275" s="64">
        <f t="shared" si="34"/>
        <v>0</v>
      </c>
      <c r="E275" s="64">
        <f t="shared" si="28"/>
        <v>0</v>
      </c>
      <c r="F275" s="64">
        <f t="shared" si="29"/>
        <v>0</v>
      </c>
      <c r="G275" s="64">
        <f t="shared" si="30"/>
        <v>0</v>
      </c>
      <c r="H275" s="68">
        <f t="shared" si="31"/>
        <v>0</v>
      </c>
    </row>
    <row r="276" spans="1:8" x14ac:dyDescent="0.3">
      <c r="A276" s="76">
        <f t="shared" si="32"/>
        <v>53447</v>
      </c>
      <c r="B276" s="75">
        <v>268</v>
      </c>
      <c r="C276" s="64">
        <f t="shared" si="33"/>
        <v>0</v>
      </c>
      <c r="D276" s="64">
        <f t="shared" si="34"/>
        <v>0</v>
      </c>
      <c r="E276" s="64">
        <f t="shared" si="28"/>
        <v>0</v>
      </c>
      <c r="F276" s="64">
        <f t="shared" si="29"/>
        <v>0</v>
      </c>
      <c r="G276" s="64">
        <f t="shared" si="30"/>
        <v>0</v>
      </c>
      <c r="H276" s="68">
        <f t="shared" si="31"/>
        <v>0</v>
      </c>
    </row>
    <row r="277" spans="1:8" x14ac:dyDescent="0.3">
      <c r="A277" s="76">
        <f t="shared" si="32"/>
        <v>53478</v>
      </c>
      <c r="B277" s="75">
        <v>269</v>
      </c>
      <c r="C277" s="64">
        <f t="shared" si="33"/>
        <v>0</v>
      </c>
      <c r="D277" s="64">
        <f t="shared" si="34"/>
        <v>0</v>
      </c>
      <c r="E277" s="64">
        <f t="shared" si="28"/>
        <v>0</v>
      </c>
      <c r="F277" s="64">
        <f t="shared" si="29"/>
        <v>0</v>
      </c>
      <c r="G277" s="64">
        <f t="shared" si="30"/>
        <v>0</v>
      </c>
      <c r="H277" s="68">
        <f t="shared" si="31"/>
        <v>0</v>
      </c>
    </row>
    <row r="278" spans="1:8" x14ac:dyDescent="0.3">
      <c r="A278" s="76">
        <f t="shared" si="32"/>
        <v>53508</v>
      </c>
      <c r="B278" s="75">
        <v>270</v>
      </c>
      <c r="C278" s="64">
        <f t="shared" si="33"/>
        <v>0</v>
      </c>
      <c r="D278" s="64">
        <f t="shared" si="34"/>
        <v>0</v>
      </c>
      <c r="E278" s="64">
        <f t="shared" si="28"/>
        <v>0</v>
      </c>
      <c r="F278" s="64">
        <f t="shared" si="29"/>
        <v>0</v>
      </c>
      <c r="G278" s="64">
        <f t="shared" si="30"/>
        <v>0</v>
      </c>
      <c r="H278" s="68">
        <f t="shared" si="31"/>
        <v>0</v>
      </c>
    </row>
    <row r="279" spans="1:8" x14ac:dyDescent="0.3">
      <c r="A279" s="76">
        <f t="shared" si="32"/>
        <v>53539</v>
      </c>
      <c r="B279" s="75">
        <v>271</v>
      </c>
      <c r="C279" s="64">
        <f t="shared" si="33"/>
        <v>0</v>
      </c>
      <c r="D279" s="64">
        <f t="shared" si="34"/>
        <v>0</v>
      </c>
      <c r="E279" s="64">
        <f t="shared" si="28"/>
        <v>0</v>
      </c>
      <c r="F279" s="64">
        <f t="shared" si="29"/>
        <v>0</v>
      </c>
      <c r="G279" s="64">
        <f t="shared" si="30"/>
        <v>0</v>
      </c>
      <c r="H279" s="68">
        <f t="shared" si="31"/>
        <v>0</v>
      </c>
    </row>
    <row r="280" spans="1:8" x14ac:dyDescent="0.3">
      <c r="A280" s="76">
        <f t="shared" si="32"/>
        <v>53570</v>
      </c>
      <c r="B280" s="75">
        <v>272</v>
      </c>
      <c r="C280" s="64">
        <f t="shared" si="33"/>
        <v>0</v>
      </c>
      <c r="D280" s="64">
        <f t="shared" si="34"/>
        <v>0</v>
      </c>
      <c r="E280" s="64">
        <f t="shared" si="28"/>
        <v>0</v>
      </c>
      <c r="F280" s="64">
        <f t="shared" si="29"/>
        <v>0</v>
      </c>
      <c r="G280" s="64">
        <f t="shared" si="30"/>
        <v>0</v>
      </c>
      <c r="H280" s="68">
        <f t="shared" si="31"/>
        <v>0</v>
      </c>
    </row>
    <row r="281" spans="1:8" x14ac:dyDescent="0.3">
      <c r="A281" s="76">
        <f t="shared" si="32"/>
        <v>53600</v>
      </c>
      <c r="B281" s="75">
        <v>273</v>
      </c>
      <c r="C281" s="64">
        <f t="shared" si="33"/>
        <v>0</v>
      </c>
      <c r="D281" s="64">
        <f t="shared" si="34"/>
        <v>0</v>
      </c>
      <c r="E281" s="64">
        <f t="shared" si="28"/>
        <v>0</v>
      </c>
      <c r="F281" s="64">
        <f t="shared" si="29"/>
        <v>0</v>
      </c>
      <c r="G281" s="64">
        <f t="shared" si="30"/>
        <v>0</v>
      </c>
      <c r="H281" s="68">
        <f t="shared" si="31"/>
        <v>0</v>
      </c>
    </row>
    <row r="282" spans="1:8" x14ac:dyDescent="0.3">
      <c r="A282" s="76">
        <f t="shared" si="32"/>
        <v>53631</v>
      </c>
      <c r="B282" s="75">
        <v>274</v>
      </c>
      <c r="C282" s="64">
        <f t="shared" si="33"/>
        <v>0</v>
      </c>
      <c r="D282" s="64">
        <f t="shared" si="34"/>
        <v>0</v>
      </c>
      <c r="E282" s="64">
        <f t="shared" si="28"/>
        <v>0</v>
      </c>
      <c r="F282" s="64">
        <f t="shared" si="29"/>
        <v>0</v>
      </c>
      <c r="G282" s="64">
        <f t="shared" si="30"/>
        <v>0</v>
      </c>
      <c r="H282" s="68">
        <f t="shared" si="31"/>
        <v>0</v>
      </c>
    </row>
    <row r="283" spans="1:8" x14ac:dyDescent="0.3">
      <c r="A283" s="76">
        <f t="shared" si="32"/>
        <v>53661</v>
      </c>
      <c r="B283" s="75">
        <v>275</v>
      </c>
      <c r="C283" s="64">
        <f t="shared" si="33"/>
        <v>0</v>
      </c>
      <c r="D283" s="64">
        <f t="shared" si="34"/>
        <v>0</v>
      </c>
      <c r="E283" s="64">
        <f t="shared" si="28"/>
        <v>0</v>
      </c>
      <c r="F283" s="64">
        <f t="shared" si="29"/>
        <v>0</v>
      </c>
      <c r="G283" s="64">
        <f t="shared" si="30"/>
        <v>0</v>
      </c>
      <c r="H283" s="68">
        <f t="shared" si="31"/>
        <v>0</v>
      </c>
    </row>
    <row r="284" spans="1:8" x14ac:dyDescent="0.3">
      <c r="A284" s="76">
        <f t="shared" si="32"/>
        <v>53692</v>
      </c>
      <c r="B284" s="75">
        <v>276</v>
      </c>
      <c r="C284" s="64">
        <f t="shared" si="33"/>
        <v>0</v>
      </c>
      <c r="D284" s="64">
        <f t="shared" si="34"/>
        <v>0</v>
      </c>
      <c r="E284" s="64">
        <f t="shared" si="28"/>
        <v>0</v>
      </c>
      <c r="F284" s="64">
        <f t="shared" si="29"/>
        <v>0</v>
      </c>
      <c r="G284" s="64">
        <f t="shared" si="30"/>
        <v>0</v>
      </c>
      <c r="H284" s="68">
        <f t="shared" si="31"/>
        <v>0</v>
      </c>
    </row>
    <row r="285" spans="1:8" x14ac:dyDescent="0.3">
      <c r="A285" s="76">
        <f t="shared" si="32"/>
        <v>53723</v>
      </c>
      <c r="B285" s="75">
        <v>277</v>
      </c>
      <c r="C285" s="64">
        <f t="shared" si="33"/>
        <v>0</v>
      </c>
      <c r="D285" s="64">
        <f t="shared" si="34"/>
        <v>0</v>
      </c>
      <c r="E285" s="64">
        <f t="shared" si="28"/>
        <v>0</v>
      </c>
      <c r="F285" s="64">
        <f t="shared" si="29"/>
        <v>0</v>
      </c>
      <c r="G285" s="64">
        <f t="shared" si="30"/>
        <v>0</v>
      </c>
      <c r="H285" s="68">
        <f t="shared" si="31"/>
        <v>0</v>
      </c>
    </row>
    <row r="286" spans="1:8" x14ac:dyDescent="0.3">
      <c r="A286" s="76">
        <f t="shared" si="32"/>
        <v>53751</v>
      </c>
      <c r="B286" s="75">
        <v>278</v>
      </c>
      <c r="C286" s="64">
        <f t="shared" si="33"/>
        <v>0</v>
      </c>
      <c r="D286" s="64">
        <f t="shared" si="34"/>
        <v>0</v>
      </c>
      <c r="E286" s="64">
        <f t="shared" si="28"/>
        <v>0</v>
      </c>
      <c r="F286" s="64">
        <f t="shared" si="29"/>
        <v>0</v>
      </c>
      <c r="G286" s="64">
        <f t="shared" si="30"/>
        <v>0</v>
      </c>
      <c r="H286" s="68">
        <f t="shared" si="31"/>
        <v>0</v>
      </c>
    </row>
    <row r="287" spans="1:8" x14ac:dyDescent="0.3">
      <c r="A287" s="76">
        <f t="shared" si="32"/>
        <v>53782</v>
      </c>
      <c r="B287" s="75">
        <v>279</v>
      </c>
      <c r="C287" s="64">
        <f t="shared" si="33"/>
        <v>0</v>
      </c>
      <c r="D287" s="64">
        <f t="shared" si="34"/>
        <v>0</v>
      </c>
      <c r="E287" s="64">
        <f t="shared" si="28"/>
        <v>0</v>
      </c>
      <c r="F287" s="64">
        <f t="shared" si="29"/>
        <v>0</v>
      </c>
      <c r="G287" s="64">
        <f t="shared" si="30"/>
        <v>0</v>
      </c>
      <c r="H287" s="68">
        <f t="shared" si="31"/>
        <v>0</v>
      </c>
    </row>
    <row r="288" spans="1:8" x14ac:dyDescent="0.3">
      <c r="A288" s="76">
        <f t="shared" si="32"/>
        <v>53812</v>
      </c>
      <c r="B288" s="75">
        <v>280</v>
      </c>
      <c r="C288" s="64">
        <f t="shared" si="33"/>
        <v>0</v>
      </c>
      <c r="D288" s="64">
        <f t="shared" si="34"/>
        <v>0</v>
      </c>
      <c r="E288" s="64">
        <f t="shared" si="28"/>
        <v>0</v>
      </c>
      <c r="F288" s="64">
        <f t="shared" si="29"/>
        <v>0</v>
      </c>
      <c r="G288" s="64">
        <f t="shared" si="30"/>
        <v>0</v>
      </c>
      <c r="H288" s="68">
        <f t="shared" si="31"/>
        <v>0</v>
      </c>
    </row>
    <row r="289" spans="1:8" x14ac:dyDescent="0.3">
      <c r="A289" s="76">
        <f t="shared" si="32"/>
        <v>53843</v>
      </c>
      <c r="B289" s="75">
        <v>281</v>
      </c>
      <c r="C289" s="64">
        <f t="shared" si="33"/>
        <v>0</v>
      </c>
      <c r="D289" s="64">
        <f t="shared" si="34"/>
        <v>0</v>
      </c>
      <c r="E289" s="64">
        <f t="shared" si="28"/>
        <v>0</v>
      </c>
      <c r="F289" s="64">
        <f t="shared" si="29"/>
        <v>0</v>
      </c>
      <c r="G289" s="64">
        <f t="shared" si="30"/>
        <v>0</v>
      </c>
      <c r="H289" s="68">
        <f t="shared" si="31"/>
        <v>0</v>
      </c>
    </row>
    <row r="290" spans="1:8" x14ac:dyDescent="0.3">
      <c r="A290" s="76">
        <f t="shared" si="32"/>
        <v>53873</v>
      </c>
      <c r="B290" s="75">
        <v>282</v>
      </c>
      <c r="C290" s="64">
        <f t="shared" si="33"/>
        <v>0</v>
      </c>
      <c r="D290" s="64">
        <f t="shared" si="34"/>
        <v>0</v>
      </c>
      <c r="E290" s="64">
        <f t="shared" si="28"/>
        <v>0</v>
      </c>
      <c r="F290" s="64">
        <f t="shared" si="29"/>
        <v>0</v>
      </c>
      <c r="G290" s="64">
        <f t="shared" si="30"/>
        <v>0</v>
      </c>
      <c r="H290" s="68">
        <f t="shared" si="31"/>
        <v>0</v>
      </c>
    </row>
    <row r="291" spans="1:8" x14ac:dyDescent="0.3">
      <c r="A291" s="76">
        <f t="shared" si="32"/>
        <v>53904</v>
      </c>
      <c r="B291" s="75">
        <v>283</v>
      </c>
      <c r="C291" s="64">
        <f t="shared" si="33"/>
        <v>0</v>
      </c>
      <c r="D291" s="64">
        <f t="shared" si="34"/>
        <v>0</v>
      </c>
      <c r="E291" s="64">
        <f t="shared" si="28"/>
        <v>0</v>
      </c>
      <c r="F291" s="64">
        <f t="shared" si="29"/>
        <v>0</v>
      </c>
      <c r="G291" s="64">
        <f t="shared" si="30"/>
        <v>0</v>
      </c>
      <c r="H291" s="68">
        <f t="shared" si="31"/>
        <v>0</v>
      </c>
    </row>
    <row r="292" spans="1:8" x14ac:dyDescent="0.3">
      <c r="A292" s="76">
        <f t="shared" si="32"/>
        <v>53935</v>
      </c>
      <c r="B292" s="75">
        <v>284</v>
      </c>
      <c r="C292" s="64">
        <f t="shared" si="33"/>
        <v>0</v>
      </c>
      <c r="D292" s="64">
        <f t="shared" si="34"/>
        <v>0</v>
      </c>
      <c r="E292" s="64">
        <f t="shared" si="28"/>
        <v>0</v>
      </c>
      <c r="F292" s="64">
        <f t="shared" si="29"/>
        <v>0</v>
      </c>
      <c r="G292" s="64">
        <f t="shared" si="30"/>
        <v>0</v>
      </c>
      <c r="H292" s="68">
        <f t="shared" si="31"/>
        <v>0</v>
      </c>
    </row>
    <row r="293" spans="1:8" x14ac:dyDescent="0.3">
      <c r="A293" s="76">
        <f t="shared" si="32"/>
        <v>53965</v>
      </c>
      <c r="B293" s="75">
        <v>285</v>
      </c>
      <c r="C293" s="64">
        <f t="shared" si="33"/>
        <v>0</v>
      </c>
      <c r="D293" s="64">
        <f t="shared" si="34"/>
        <v>0</v>
      </c>
      <c r="E293" s="64">
        <f t="shared" si="28"/>
        <v>0</v>
      </c>
      <c r="F293" s="64">
        <f t="shared" si="29"/>
        <v>0</v>
      </c>
      <c r="G293" s="64">
        <f t="shared" si="30"/>
        <v>0</v>
      </c>
      <c r="H293" s="68">
        <f t="shared" si="31"/>
        <v>0</v>
      </c>
    </row>
    <row r="294" spans="1:8" x14ac:dyDescent="0.3">
      <c r="A294" s="76">
        <f t="shared" si="32"/>
        <v>53996</v>
      </c>
      <c r="B294" s="75">
        <v>286</v>
      </c>
      <c r="C294" s="64">
        <f t="shared" si="33"/>
        <v>0</v>
      </c>
      <c r="D294" s="64">
        <f t="shared" si="34"/>
        <v>0</v>
      </c>
      <c r="E294" s="64">
        <f t="shared" si="28"/>
        <v>0</v>
      </c>
      <c r="F294" s="64">
        <f t="shared" si="29"/>
        <v>0</v>
      </c>
      <c r="G294" s="64">
        <f t="shared" si="30"/>
        <v>0</v>
      </c>
      <c r="H294" s="68">
        <f t="shared" si="31"/>
        <v>0</v>
      </c>
    </row>
    <row r="295" spans="1:8" x14ac:dyDescent="0.3">
      <c r="A295" s="76">
        <f t="shared" si="32"/>
        <v>54026</v>
      </c>
      <c r="B295" s="75">
        <v>287</v>
      </c>
      <c r="C295" s="64">
        <f t="shared" si="33"/>
        <v>0</v>
      </c>
      <c r="D295" s="64">
        <f t="shared" si="34"/>
        <v>0</v>
      </c>
      <c r="E295" s="64">
        <f t="shared" si="28"/>
        <v>0</v>
      </c>
      <c r="F295" s="64">
        <f t="shared" si="29"/>
        <v>0</v>
      </c>
      <c r="G295" s="64">
        <f t="shared" si="30"/>
        <v>0</v>
      </c>
      <c r="H295" s="68">
        <f t="shared" si="31"/>
        <v>0</v>
      </c>
    </row>
    <row r="296" spans="1:8" x14ac:dyDescent="0.3">
      <c r="A296" s="76">
        <f t="shared" si="32"/>
        <v>54057</v>
      </c>
      <c r="B296" s="75">
        <v>288</v>
      </c>
      <c r="C296" s="64">
        <f t="shared" si="33"/>
        <v>0</v>
      </c>
      <c r="D296" s="64">
        <f t="shared" si="34"/>
        <v>0</v>
      </c>
      <c r="E296" s="64">
        <f t="shared" si="28"/>
        <v>0</v>
      </c>
      <c r="F296" s="64">
        <f t="shared" si="29"/>
        <v>0</v>
      </c>
      <c r="G296" s="64">
        <f t="shared" si="30"/>
        <v>0</v>
      </c>
      <c r="H296" s="68">
        <f t="shared" si="31"/>
        <v>0</v>
      </c>
    </row>
    <row r="297" spans="1:8" x14ac:dyDescent="0.3">
      <c r="A297" s="76">
        <f t="shared" si="32"/>
        <v>54088</v>
      </c>
      <c r="B297" s="75">
        <v>289</v>
      </c>
      <c r="C297" s="64">
        <f t="shared" si="33"/>
        <v>0</v>
      </c>
      <c r="D297" s="64">
        <f t="shared" si="34"/>
        <v>0</v>
      </c>
      <c r="E297" s="64">
        <f t="shared" si="28"/>
        <v>0</v>
      </c>
      <c r="F297" s="64">
        <f t="shared" si="29"/>
        <v>0</v>
      </c>
      <c r="G297" s="64">
        <f t="shared" si="30"/>
        <v>0</v>
      </c>
      <c r="H297" s="68">
        <f t="shared" si="31"/>
        <v>0</v>
      </c>
    </row>
    <row r="298" spans="1:8" x14ac:dyDescent="0.3">
      <c r="A298" s="76">
        <f t="shared" si="32"/>
        <v>54117</v>
      </c>
      <c r="B298" s="75">
        <v>290</v>
      </c>
      <c r="C298" s="64">
        <f t="shared" si="33"/>
        <v>0</v>
      </c>
      <c r="D298" s="64">
        <f t="shared" si="34"/>
        <v>0</v>
      </c>
      <c r="E298" s="64">
        <f t="shared" si="28"/>
        <v>0</v>
      </c>
      <c r="F298" s="64">
        <f t="shared" si="29"/>
        <v>0</v>
      </c>
      <c r="G298" s="64">
        <f t="shared" si="30"/>
        <v>0</v>
      </c>
      <c r="H298" s="68">
        <f t="shared" si="31"/>
        <v>0</v>
      </c>
    </row>
    <row r="299" spans="1:8" x14ac:dyDescent="0.3">
      <c r="A299" s="76">
        <f t="shared" si="32"/>
        <v>54148</v>
      </c>
      <c r="B299" s="75">
        <v>291</v>
      </c>
      <c r="C299" s="64">
        <f t="shared" si="33"/>
        <v>0</v>
      </c>
      <c r="D299" s="64">
        <f t="shared" si="34"/>
        <v>0</v>
      </c>
      <c r="E299" s="64">
        <f t="shared" si="28"/>
        <v>0</v>
      </c>
      <c r="F299" s="64">
        <f t="shared" si="29"/>
        <v>0</v>
      </c>
      <c r="G299" s="64">
        <f t="shared" si="30"/>
        <v>0</v>
      </c>
      <c r="H299" s="68">
        <f t="shared" si="31"/>
        <v>0</v>
      </c>
    </row>
    <row r="300" spans="1:8" x14ac:dyDescent="0.3">
      <c r="A300" s="76">
        <f t="shared" si="32"/>
        <v>54178</v>
      </c>
      <c r="B300" s="75">
        <v>292</v>
      </c>
      <c r="C300" s="64">
        <f t="shared" si="33"/>
        <v>0</v>
      </c>
      <c r="D300" s="64">
        <f t="shared" si="34"/>
        <v>0</v>
      </c>
      <c r="E300" s="64">
        <f t="shared" si="28"/>
        <v>0</v>
      </c>
      <c r="F300" s="64">
        <f t="shared" si="29"/>
        <v>0</v>
      </c>
      <c r="G300" s="64">
        <f t="shared" si="30"/>
        <v>0</v>
      </c>
      <c r="H300" s="68">
        <f t="shared" si="31"/>
        <v>0</v>
      </c>
    </row>
    <row r="301" spans="1:8" x14ac:dyDescent="0.3">
      <c r="A301" s="76">
        <f t="shared" si="32"/>
        <v>54209</v>
      </c>
      <c r="B301" s="75">
        <v>293</v>
      </c>
      <c r="C301" s="64">
        <f t="shared" si="33"/>
        <v>0</v>
      </c>
      <c r="D301" s="64">
        <f t="shared" si="34"/>
        <v>0</v>
      </c>
      <c r="E301" s="64">
        <f t="shared" si="28"/>
        <v>0</v>
      </c>
      <c r="F301" s="64">
        <f t="shared" si="29"/>
        <v>0</v>
      </c>
      <c r="G301" s="64">
        <f t="shared" si="30"/>
        <v>0</v>
      </c>
      <c r="H301" s="68">
        <f t="shared" si="31"/>
        <v>0</v>
      </c>
    </row>
    <row r="302" spans="1:8" x14ac:dyDescent="0.3">
      <c r="A302" s="76">
        <f t="shared" si="32"/>
        <v>54239</v>
      </c>
      <c r="B302" s="75">
        <v>294</v>
      </c>
      <c r="C302" s="64">
        <f t="shared" si="33"/>
        <v>0</v>
      </c>
      <c r="D302" s="64">
        <f t="shared" si="34"/>
        <v>0</v>
      </c>
      <c r="E302" s="64">
        <f t="shared" si="28"/>
        <v>0</v>
      </c>
      <c r="F302" s="64">
        <f t="shared" si="29"/>
        <v>0</v>
      </c>
      <c r="G302" s="64">
        <f t="shared" si="30"/>
        <v>0</v>
      </c>
      <c r="H302" s="68">
        <f t="shared" si="31"/>
        <v>0</v>
      </c>
    </row>
    <row r="303" spans="1:8" x14ac:dyDescent="0.3">
      <c r="A303" s="76">
        <f t="shared" si="32"/>
        <v>54270</v>
      </c>
      <c r="B303" s="75">
        <v>295</v>
      </c>
      <c r="C303" s="64">
        <f t="shared" si="33"/>
        <v>0</v>
      </c>
      <c r="D303" s="64">
        <f t="shared" si="34"/>
        <v>0</v>
      </c>
      <c r="E303" s="64">
        <f t="shared" si="28"/>
        <v>0</v>
      </c>
      <c r="F303" s="64">
        <f t="shared" si="29"/>
        <v>0</v>
      </c>
      <c r="G303" s="64">
        <f t="shared" si="30"/>
        <v>0</v>
      </c>
      <c r="H303" s="68">
        <f t="shared" si="31"/>
        <v>0</v>
      </c>
    </row>
    <row r="304" spans="1:8" x14ac:dyDescent="0.3">
      <c r="A304" s="76">
        <f t="shared" si="32"/>
        <v>54301</v>
      </c>
      <c r="B304" s="75">
        <v>296</v>
      </c>
      <c r="C304" s="64">
        <f t="shared" si="33"/>
        <v>0</v>
      </c>
      <c r="D304" s="64">
        <f t="shared" si="34"/>
        <v>0</v>
      </c>
      <c r="E304" s="64">
        <f t="shared" si="28"/>
        <v>0</v>
      </c>
      <c r="F304" s="64">
        <f t="shared" si="29"/>
        <v>0</v>
      </c>
      <c r="G304" s="64">
        <f t="shared" si="30"/>
        <v>0</v>
      </c>
      <c r="H304" s="68">
        <f t="shared" si="31"/>
        <v>0</v>
      </c>
    </row>
    <row r="305" spans="1:8" x14ac:dyDescent="0.3">
      <c r="A305" s="76">
        <f t="shared" si="32"/>
        <v>54331</v>
      </c>
      <c r="B305" s="75">
        <v>297</v>
      </c>
      <c r="C305" s="64">
        <f t="shared" si="33"/>
        <v>0</v>
      </c>
      <c r="D305" s="64">
        <f t="shared" si="34"/>
        <v>0</v>
      </c>
      <c r="E305" s="64">
        <f t="shared" si="28"/>
        <v>0</v>
      </c>
      <c r="F305" s="64">
        <f t="shared" si="29"/>
        <v>0</v>
      </c>
      <c r="G305" s="64">
        <f t="shared" si="30"/>
        <v>0</v>
      </c>
      <c r="H305" s="68">
        <f t="shared" si="31"/>
        <v>0</v>
      </c>
    </row>
    <row r="306" spans="1:8" x14ac:dyDescent="0.3">
      <c r="A306" s="76">
        <f t="shared" si="32"/>
        <v>54362</v>
      </c>
      <c r="B306" s="75">
        <v>298</v>
      </c>
      <c r="C306" s="64">
        <f t="shared" si="33"/>
        <v>0</v>
      </c>
      <c r="D306" s="64">
        <f t="shared" si="34"/>
        <v>0</v>
      </c>
      <c r="E306" s="64">
        <f t="shared" si="28"/>
        <v>0</v>
      </c>
      <c r="F306" s="64">
        <f t="shared" si="29"/>
        <v>0</v>
      </c>
      <c r="G306" s="64">
        <f t="shared" si="30"/>
        <v>0</v>
      </c>
      <c r="H306" s="68">
        <f t="shared" si="31"/>
        <v>0</v>
      </c>
    </row>
    <row r="307" spans="1:8" x14ac:dyDescent="0.3">
      <c r="A307" s="76">
        <f t="shared" si="32"/>
        <v>54392</v>
      </c>
      <c r="B307" s="75">
        <v>299</v>
      </c>
      <c r="C307" s="64">
        <f t="shared" si="33"/>
        <v>0</v>
      </c>
      <c r="D307" s="64">
        <f t="shared" si="34"/>
        <v>0</v>
      </c>
      <c r="E307" s="64">
        <f t="shared" si="28"/>
        <v>0</v>
      </c>
      <c r="F307" s="64">
        <f t="shared" si="29"/>
        <v>0</v>
      </c>
      <c r="G307" s="64">
        <f t="shared" si="30"/>
        <v>0</v>
      </c>
      <c r="H307" s="68">
        <f t="shared" si="31"/>
        <v>0</v>
      </c>
    </row>
    <row r="308" spans="1:8" x14ac:dyDescent="0.3">
      <c r="A308" s="76">
        <f t="shared" si="32"/>
        <v>54423</v>
      </c>
      <c r="B308" s="75">
        <v>300</v>
      </c>
      <c r="C308" s="64">
        <f t="shared" si="33"/>
        <v>0</v>
      </c>
      <c r="D308" s="64">
        <f t="shared" si="34"/>
        <v>0</v>
      </c>
      <c r="E308" s="64">
        <f t="shared" si="28"/>
        <v>0</v>
      </c>
      <c r="F308" s="64">
        <f t="shared" si="29"/>
        <v>0</v>
      </c>
      <c r="G308" s="64">
        <f t="shared" si="30"/>
        <v>0</v>
      </c>
      <c r="H308" s="68">
        <f t="shared" si="31"/>
        <v>0</v>
      </c>
    </row>
    <row r="309" spans="1:8" x14ac:dyDescent="0.3">
      <c r="A309" s="76">
        <f t="shared" si="32"/>
        <v>54454</v>
      </c>
      <c r="B309" s="75">
        <v>301</v>
      </c>
      <c r="C309" s="64">
        <f t="shared" si="33"/>
        <v>0</v>
      </c>
      <c r="D309" s="64">
        <f t="shared" si="34"/>
        <v>0</v>
      </c>
      <c r="E309" s="64">
        <f t="shared" si="28"/>
        <v>0</v>
      </c>
      <c r="F309" s="64">
        <f t="shared" si="29"/>
        <v>0</v>
      </c>
      <c r="G309" s="64">
        <f t="shared" si="30"/>
        <v>0</v>
      </c>
      <c r="H309" s="68">
        <f t="shared" si="31"/>
        <v>0</v>
      </c>
    </row>
    <row r="310" spans="1:8" x14ac:dyDescent="0.3">
      <c r="A310" s="76">
        <f t="shared" si="32"/>
        <v>54482</v>
      </c>
      <c r="B310" s="75">
        <v>302</v>
      </c>
      <c r="C310" s="64">
        <f t="shared" si="33"/>
        <v>0</v>
      </c>
      <c r="D310" s="64">
        <f t="shared" si="34"/>
        <v>0</v>
      </c>
      <c r="E310" s="64">
        <f t="shared" si="28"/>
        <v>0</v>
      </c>
      <c r="F310" s="64">
        <f t="shared" si="29"/>
        <v>0</v>
      </c>
      <c r="G310" s="64">
        <f t="shared" si="30"/>
        <v>0</v>
      </c>
      <c r="H310" s="68">
        <f t="shared" si="31"/>
        <v>0</v>
      </c>
    </row>
    <row r="311" spans="1:8" x14ac:dyDescent="0.3">
      <c r="A311" s="76">
        <f t="shared" si="32"/>
        <v>54513</v>
      </c>
      <c r="B311" s="75">
        <v>303</v>
      </c>
      <c r="C311" s="64">
        <f t="shared" si="33"/>
        <v>0</v>
      </c>
      <c r="D311" s="64">
        <f t="shared" si="34"/>
        <v>0</v>
      </c>
      <c r="E311" s="64">
        <f t="shared" si="28"/>
        <v>0</v>
      </c>
      <c r="F311" s="64">
        <f t="shared" si="29"/>
        <v>0</v>
      </c>
      <c r="G311" s="64">
        <f t="shared" si="30"/>
        <v>0</v>
      </c>
      <c r="H311" s="68">
        <f t="shared" si="31"/>
        <v>0</v>
      </c>
    </row>
    <row r="312" spans="1:8" x14ac:dyDescent="0.3">
      <c r="A312" s="76">
        <f t="shared" si="32"/>
        <v>54543</v>
      </c>
      <c r="B312" s="75">
        <v>304</v>
      </c>
      <c r="C312" s="64">
        <f t="shared" si="33"/>
        <v>0</v>
      </c>
      <c r="D312" s="64">
        <f t="shared" si="34"/>
        <v>0</v>
      </c>
      <c r="E312" s="64">
        <f t="shared" si="28"/>
        <v>0</v>
      </c>
      <c r="F312" s="64">
        <f t="shared" si="29"/>
        <v>0</v>
      </c>
      <c r="G312" s="64">
        <f t="shared" si="30"/>
        <v>0</v>
      </c>
      <c r="H312" s="68">
        <f t="shared" si="31"/>
        <v>0</v>
      </c>
    </row>
    <row r="313" spans="1:8" x14ac:dyDescent="0.3">
      <c r="A313" s="76">
        <f t="shared" si="32"/>
        <v>54574</v>
      </c>
      <c r="B313" s="75">
        <v>305</v>
      </c>
      <c r="C313" s="64">
        <f t="shared" si="33"/>
        <v>0</v>
      </c>
      <c r="D313" s="64">
        <f t="shared" si="34"/>
        <v>0</v>
      </c>
      <c r="E313" s="64">
        <f t="shared" si="28"/>
        <v>0</v>
      </c>
      <c r="F313" s="64">
        <f t="shared" si="29"/>
        <v>0</v>
      </c>
      <c r="G313" s="64">
        <f t="shared" si="30"/>
        <v>0</v>
      </c>
      <c r="H313" s="68">
        <f t="shared" si="31"/>
        <v>0</v>
      </c>
    </row>
    <row r="314" spans="1:8" x14ac:dyDescent="0.3">
      <c r="A314" s="76">
        <f t="shared" si="32"/>
        <v>54604</v>
      </c>
      <c r="B314" s="75">
        <v>306</v>
      </c>
      <c r="C314" s="64">
        <f t="shared" si="33"/>
        <v>0</v>
      </c>
      <c r="D314" s="64">
        <f t="shared" si="34"/>
        <v>0</v>
      </c>
      <c r="E314" s="64">
        <f t="shared" si="28"/>
        <v>0</v>
      </c>
      <c r="F314" s="64">
        <f t="shared" si="29"/>
        <v>0</v>
      </c>
      <c r="G314" s="64">
        <f t="shared" si="30"/>
        <v>0</v>
      </c>
      <c r="H314" s="68">
        <f t="shared" si="31"/>
        <v>0</v>
      </c>
    </row>
    <row r="315" spans="1:8" x14ac:dyDescent="0.3">
      <c r="A315" s="76">
        <f t="shared" si="32"/>
        <v>54635</v>
      </c>
      <c r="B315" s="75">
        <v>307</v>
      </c>
      <c r="C315" s="64">
        <f t="shared" si="33"/>
        <v>0</v>
      </c>
      <c r="D315" s="64">
        <f t="shared" si="34"/>
        <v>0</v>
      </c>
      <c r="E315" s="64">
        <f t="shared" si="28"/>
        <v>0</v>
      </c>
      <c r="F315" s="64">
        <f t="shared" si="29"/>
        <v>0</v>
      </c>
      <c r="G315" s="64">
        <f t="shared" si="30"/>
        <v>0</v>
      </c>
      <c r="H315" s="68">
        <f t="shared" si="31"/>
        <v>0</v>
      </c>
    </row>
    <row r="316" spans="1:8" x14ac:dyDescent="0.3">
      <c r="A316" s="76">
        <f t="shared" si="32"/>
        <v>54666</v>
      </c>
      <c r="B316" s="75">
        <v>308</v>
      </c>
      <c r="C316" s="64">
        <f t="shared" si="33"/>
        <v>0</v>
      </c>
      <c r="D316" s="64">
        <f t="shared" si="34"/>
        <v>0</v>
      </c>
      <c r="E316" s="64">
        <f t="shared" si="28"/>
        <v>0</v>
      </c>
      <c r="F316" s="64">
        <f t="shared" si="29"/>
        <v>0</v>
      </c>
      <c r="G316" s="64">
        <f t="shared" si="30"/>
        <v>0</v>
      </c>
      <c r="H316" s="68">
        <f t="shared" si="31"/>
        <v>0</v>
      </c>
    </row>
    <row r="317" spans="1:8" x14ac:dyDescent="0.3">
      <c r="A317" s="76">
        <f t="shared" si="32"/>
        <v>54696</v>
      </c>
      <c r="B317" s="75">
        <v>309</v>
      </c>
      <c r="C317" s="64">
        <f t="shared" si="33"/>
        <v>0</v>
      </c>
      <c r="D317" s="64">
        <f t="shared" si="34"/>
        <v>0</v>
      </c>
      <c r="E317" s="64">
        <f t="shared" si="28"/>
        <v>0</v>
      </c>
      <c r="F317" s="64">
        <f t="shared" si="29"/>
        <v>0</v>
      </c>
      <c r="G317" s="64">
        <f t="shared" si="30"/>
        <v>0</v>
      </c>
      <c r="H317" s="68">
        <f t="shared" si="31"/>
        <v>0</v>
      </c>
    </row>
    <row r="318" spans="1:8" x14ac:dyDescent="0.3">
      <c r="A318" s="76">
        <f t="shared" si="32"/>
        <v>54727</v>
      </c>
      <c r="B318" s="75">
        <v>310</v>
      </c>
      <c r="C318" s="64">
        <f t="shared" si="33"/>
        <v>0</v>
      </c>
      <c r="D318" s="64">
        <f t="shared" si="34"/>
        <v>0</v>
      </c>
      <c r="E318" s="64">
        <f t="shared" si="28"/>
        <v>0</v>
      </c>
      <c r="F318" s="64">
        <f t="shared" si="29"/>
        <v>0</v>
      </c>
      <c r="G318" s="64">
        <f t="shared" si="30"/>
        <v>0</v>
      </c>
      <c r="H318" s="68">
        <f t="shared" si="31"/>
        <v>0</v>
      </c>
    </row>
    <row r="319" spans="1:8" x14ac:dyDescent="0.3">
      <c r="A319" s="76">
        <f t="shared" si="32"/>
        <v>54757</v>
      </c>
      <c r="B319" s="75">
        <v>311</v>
      </c>
      <c r="C319" s="64">
        <f t="shared" si="33"/>
        <v>0</v>
      </c>
      <c r="D319" s="64">
        <f t="shared" si="34"/>
        <v>0</v>
      </c>
      <c r="E319" s="64">
        <f t="shared" si="28"/>
        <v>0</v>
      </c>
      <c r="F319" s="64">
        <f t="shared" si="29"/>
        <v>0</v>
      </c>
      <c r="G319" s="64">
        <f t="shared" si="30"/>
        <v>0</v>
      </c>
      <c r="H319" s="68">
        <f t="shared" si="31"/>
        <v>0</v>
      </c>
    </row>
    <row r="320" spans="1:8" x14ac:dyDescent="0.3">
      <c r="A320" s="76">
        <f t="shared" si="32"/>
        <v>54788</v>
      </c>
      <c r="B320" s="75">
        <v>312</v>
      </c>
      <c r="C320" s="64">
        <f t="shared" si="33"/>
        <v>0</v>
      </c>
      <c r="D320" s="64">
        <f t="shared" si="34"/>
        <v>0</v>
      </c>
      <c r="E320" s="64">
        <f t="shared" si="28"/>
        <v>0</v>
      </c>
      <c r="F320" s="64">
        <f t="shared" si="29"/>
        <v>0</v>
      </c>
      <c r="G320" s="64">
        <f t="shared" si="30"/>
        <v>0</v>
      </c>
      <c r="H320" s="68">
        <f t="shared" si="31"/>
        <v>0</v>
      </c>
    </row>
    <row r="321" spans="1:8" x14ac:dyDescent="0.3">
      <c r="A321" s="76">
        <f t="shared" si="32"/>
        <v>54819</v>
      </c>
      <c r="B321" s="75">
        <v>313</v>
      </c>
      <c r="C321" s="64">
        <f t="shared" si="33"/>
        <v>0</v>
      </c>
      <c r="D321" s="64">
        <f t="shared" si="34"/>
        <v>0</v>
      </c>
      <c r="E321" s="64">
        <f t="shared" si="28"/>
        <v>0</v>
      </c>
      <c r="F321" s="64">
        <f t="shared" si="29"/>
        <v>0</v>
      </c>
      <c r="G321" s="64">
        <f t="shared" si="30"/>
        <v>0</v>
      </c>
      <c r="H321" s="68">
        <f t="shared" si="31"/>
        <v>0</v>
      </c>
    </row>
    <row r="322" spans="1:8" x14ac:dyDescent="0.3">
      <c r="A322" s="76">
        <f t="shared" si="32"/>
        <v>54847</v>
      </c>
      <c r="B322" s="75">
        <v>314</v>
      </c>
      <c r="C322" s="64">
        <f t="shared" si="33"/>
        <v>0</v>
      </c>
      <c r="D322" s="64">
        <f t="shared" si="34"/>
        <v>0</v>
      </c>
      <c r="E322" s="64">
        <f t="shared" si="28"/>
        <v>0</v>
      </c>
      <c r="F322" s="64">
        <f t="shared" si="29"/>
        <v>0</v>
      </c>
      <c r="G322" s="64">
        <f t="shared" si="30"/>
        <v>0</v>
      </c>
      <c r="H322" s="68">
        <f t="shared" si="31"/>
        <v>0</v>
      </c>
    </row>
    <row r="323" spans="1:8" x14ac:dyDescent="0.3">
      <c r="A323" s="76">
        <f t="shared" si="32"/>
        <v>54878</v>
      </c>
      <c r="B323" s="75">
        <v>315</v>
      </c>
      <c r="C323" s="64">
        <f t="shared" si="33"/>
        <v>0</v>
      </c>
      <c r="D323" s="64">
        <f t="shared" si="34"/>
        <v>0</v>
      </c>
      <c r="E323" s="64">
        <f t="shared" si="28"/>
        <v>0</v>
      </c>
      <c r="F323" s="64">
        <f t="shared" si="29"/>
        <v>0</v>
      </c>
      <c r="G323" s="64">
        <f t="shared" si="30"/>
        <v>0</v>
      </c>
      <c r="H323" s="68">
        <f t="shared" si="31"/>
        <v>0</v>
      </c>
    </row>
    <row r="324" spans="1:8" x14ac:dyDescent="0.3">
      <c r="A324" s="76">
        <f t="shared" si="32"/>
        <v>54908</v>
      </c>
      <c r="B324" s="75">
        <v>316</v>
      </c>
      <c r="C324" s="64">
        <f t="shared" si="33"/>
        <v>0</v>
      </c>
      <c r="D324" s="64">
        <f t="shared" si="34"/>
        <v>0</v>
      </c>
      <c r="E324" s="64">
        <f t="shared" si="28"/>
        <v>0</v>
      </c>
      <c r="F324" s="64">
        <f t="shared" si="29"/>
        <v>0</v>
      </c>
      <c r="G324" s="64">
        <f t="shared" si="30"/>
        <v>0</v>
      </c>
      <c r="H324" s="68">
        <f t="shared" si="31"/>
        <v>0</v>
      </c>
    </row>
    <row r="325" spans="1:8" x14ac:dyDescent="0.3">
      <c r="A325" s="76">
        <f t="shared" si="32"/>
        <v>54939</v>
      </c>
      <c r="B325" s="75">
        <v>317</v>
      </c>
      <c r="C325" s="64">
        <f t="shared" si="33"/>
        <v>0</v>
      </c>
      <c r="D325" s="64">
        <f t="shared" si="34"/>
        <v>0</v>
      </c>
      <c r="E325" s="64">
        <f t="shared" si="28"/>
        <v>0</v>
      </c>
      <c r="F325" s="64">
        <f t="shared" si="29"/>
        <v>0</v>
      </c>
      <c r="G325" s="64">
        <f t="shared" si="30"/>
        <v>0</v>
      </c>
      <c r="H325" s="68">
        <f t="shared" si="31"/>
        <v>0</v>
      </c>
    </row>
    <row r="326" spans="1:8" x14ac:dyDescent="0.3">
      <c r="A326" s="76">
        <f t="shared" si="32"/>
        <v>54969</v>
      </c>
      <c r="B326" s="75">
        <v>318</v>
      </c>
      <c r="C326" s="64">
        <f t="shared" si="33"/>
        <v>0</v>
      </c>
      <c r="D326" s="64">
        <f t="shared" si="34"/>
        <v>0</v>
      </c>
      <c r="E326" s="64">
        <f t="shared" si="28"/>
        <v>0</v>
      </c>
      <c r="F326" s="64">
        <f t="shared" si="29"/>
        <v>0</v>
      </c>
      <c r="G326" s="64">
        <f t="shared" si="30"/>
        <v>0</v>
      </c>
      <c r="H326" s="68">
        <f t="shared" si="31"/>
        <v>0</v>
      </c>
    </row>
    <row r="327" spans="1:8" x14ac:dyDescent="0.3">
      <c r="A327" s="76">
        <f t="shared" si="32"/>
        <v>55000</v>
      </c>
      <c r="B327" s="75">
        <v>319</v>
      </c>
      <c r="C327" s="64">
        <f t="shared" si="33"/>
        <v>0</v>
      </c>
      <c r="D327" s="64">
        <f t="shared" si="34"/>
        <v>0</v>
      </c>
      <c r="E327" s="64">
        <f t="shared" si="28"/>
        <v>0</v>
      </c>
      <c r="F327" s="64">
        <f t="shared" si="29"/>
        <v>0</v>
      </c>
      <c r="G327" s="64">
        <f t="shared" si="30"/>
        <v>0</v>
      </c>
      <c r="H327" s="68">
        <f t="shared" si="31"/>
        <v>0</v>
      </c>
    </row>
    <row r="328" spans="1:8" x14ac:dyDescent="0.3">
      <c r="A328" s="76">
        <f t="shared" si="32"/>
        <v>55031</v>
      </c>
      <c r="B328" s="75">
        <v>320</v>
      </c>
      <c r="C328" s="64">
        <f t="shared" si="33"/>
        <v>0</v>
      </c>
      <c r="D328" s="64">
        <f t="shared" si="34"/>
        <v>0</v>
      </c>
      <c r="E328" s="64">
        <f t="shared" si="28"/>
        <v>0</v>
      </c>
      <c r="F328" s="64">
        <f t="shared" si="29"/>
        <v>0</v>
      </c>
      <c r="G328" s="64">
        <f t="shared" si="30"/>
        <v>0</v>
      </c>
      <c r="H328" s="68">
        <f t="shared" si="31"/>
        <v>0</v>
      </c>
    </row>
    <row r="329" spans="1:8" x14ac:dyDescent="0.3">
      <c r="A329" s="76">
        <f t="shared" si="32"/>
        <v>55061</v>
      </c>
      <c r="B329" s="75">
        <v>321</v>
      </c>
      <c r="C329" s="64">
        <f t="shared" si="33"/>
        <v>0</v>
      </c>
      <c r="D329" s="64">
        <f t="shared" si="34"/>
        <v>0</v>
      </c>
      <c r="E329" s="64">
        <f t="shared" ref="E329:E368" si="35">C329*$C$4/12</f>
        <v>0</v>
      </c>
      <c r="F329" s="64">
        <f t="shared" ref="F329:F368" si="36">D329-E329</f>
        <v>0</v>
      </c>
      <c r="G329" s="64">
        <f t="shared" ref="G329:G368" si="37">C329-F329</f>
        <v>0</v>
      </c>
      <c r="H329" s="68">
        <f t="shared" ref="H329:H368" si="38">G329/$C$3</f>
        <v>0</v>
      </c>
    </row>
    <row r="330" spans="1:8" x14ac:dyDescent="0.3">
      <c r="A330" s="76">
        <f t="shared" ref="A330:A368" si="39">DATE(YEAR(A329),MONTH(A329)+2,1-1)</f>
        <v>55092</v>
      </c>
      <c r="B330" s="75">
        <v>322</v>
      </c>
      <c r="C330" s="64">
        <f t="shared" ref="C330:C368" si="40">IF(ROUND(G329,0)&gt;0,G329,0)</f>
        <v>0</v>
      </c>
      <c r="D330" s="64">
        <f t="shared" ref="D330:D368" si="41">IF($C$5+1-B330=0,0,D329)</f>
        <v>0</v>
      </c>
      <c r="E330" s="64">
        <f t="shared" si="35"/>
        <v>0</v>
      </c>
      <c r="F330" s="64">
        <f t="shared" si="36"/>
        <v>0</v>
      </c>
      <c r="G330" s="64">
        <f t="shared" si="37"/>
        <v>0</v>
      </c>
      <c r="H330" s="68">
        <f t="shared" si="38"/>
        <v>0</v>
      </c>
    </row>
    <row r="331" spans="1:8" x14ac:dyDescent="0.3">
      <c r="A331" s="76">
        <f t="shared" si="39"/>
        <v>55122</v>
      </c>
      <c r="B331" s="75">
        <v>323</v>
      </c>
      <c r="C331" s="64">
        <f t="shared" si="40"/>
        <v>0</v>
      </c>
      <c r="D331" s="64">
        <f t="shared" si="41"/>
        <v>0</v>
      </c>
      <c r="E331" s="64">
        <f t="shared" si="35"/>
        <v>0</v>
      </c>
      <c r="F331" s="64">
        <f t="shared" si="36"/>
        <v>0</v>
      </c>
      <c r="G331" s="64">
        <f t="shared" si="37"/>
        <v>0</v>
      </c>
      <c r="H331" s="68">
        <f t="shared" si="38"/>
        <v>0</v>
      </c>
    </row>
    <row r="332" spans="1:8" x14ac:dyDescent="0.3">
      <c r="A332" s="76">
        <f t="shared" si="39"/>
        <v>55153</v>
      </c>
      <c r="B332" s="75">
        <v>324</v>
      </c>
      <c r="C332" s="64">
        <f t="shared" si="40"/>
        <v>0</v>
      </c>
      <c r="D332" s="64">
        <f t="shared" si="41"/>
        <v>0</v>
      </c>
      <c r="E332" s="64">
        <f t="shared" si="35"/>
        <v>0</v>
      </c>
      <c r="F332" s="64">
        <f t="shared" si="36"/>
        <v>0</v>
      </c>
      <c r="G332" s="64">
        <f t="shared" si="37"/>
        <v>0</v>
      </c>
      <c r="H332" s="68">
        <f t="shared" si="38"/>
        <v>0</v>
      </c>
    </row>
    <row r="333" spans="1:8" x14ac:dyDescent="0.3">
      <c r="A333" s="76">
        <f t="shared" si="39"/>
        <v>55184</v>
      </c>
      <c r="B333" s="75">
        <v>325</v>
      </c>
      <c r="C333" s="64">
        <f t="shared" si="40"/>
        <v>0</v>
      </c>
      <c r="D333" s="64">
        <f t="shared" si="41"/>
        <v>0</v>
      </c>
      <c r="E333" s="64">
        <f t="shared" si="35"/>
        <v>0</v>
      </c>
      <c r="F333" s="64">
        <f t="shared" si="36"/>
        <v>0</v>
      </c>
      <c r="G333" s="64">
        <f t="shared" si="37"/>
        <v>0</v>
      </c>
      <c r="H333" s="68">
        <f t="shared" si="38"/>
        <v>0</v>
      </c>
    </row>
    <row r="334" spans="1:8" x14ac:dyDescent="0.3">
      <c r="A334" s="76">
        <f t="shared" si="39"/>
        <v>55212</v>
      </c>
      <c r="B334" s="75">
        <v>326</v>
      </c>
      <c r="C334" s="64">
        <f t="shared" si="40"/>
        <v>0</v>
      </c>
      <c r="D334" s="64">
        <f t="shared" si="41"/>
        <v>0</v>
      </c>
      <c r="E334" s="64">
        <f t="shared" si="35"/>
        <v>0</v>
      </c>
      <c r="F334" s="64">
        <f t="shared" si="36"/>
        <v>0</v>
      </c>
      <c r="G334" s="64">
        <f t="shared" si="37"/>
        <v>0</v>
      </c>
      <c r="H334" s="68">
        <f t="shared" si="38"/>
        <v>0</v>
      </c>
    </row>
    <row r="335" spans="1:8" x14ac:dyDescent="0.3">
      <c r="A335" s="76">
        <f t="shared" si="39"/>
        <v>55243</v>
      </c>
      <c r="B335" s="75">
        <v>327</v>
      </c>
      <c r="C335" s="64">
        <f t="shared" si="40"/>
        <v>0</v>
      </c>
      <c r="D335" s="64">
        <f t="shared" si="41"/>
        <v>0</v>
      </c>
      <c r="E335" s="64">
        <f t="shared" si="35"/>
        <v>0</v>
      </c>
      <c r="F335" s="64">
        <f t="shared" si="36"/>
        <v>0</v>
      </c>
      <c r="G335" s="64">
        <f t="shared" si="37"/>
        <v>0</v>
      </c>
      <c r="H335" s="68">
        <f t="shared" si="38"/>
        <v>0</v>
      </c>
    </row>
    <row r="336" spans="1:8" x14ac:dyDescent="0.3">
      <c r="A336" s="76">
        <f t="shared" si="39"/>
        <v>55273</v>
      </c>
      <c r="B336" s="75">
        <v>328</v>
      </c>
      <c r="C336" s="64">
        <f t="shared" si="40"/>
        <v>0</v>
      </c>
      <c r="D336" s="64">
        <f t="shared" si="41"/>
        <v>0</v>
      </c>
      <c r="E336" s="64">
        <f t="shared" si="35"/>
        <v>0</v>
      </c>
      <c r="F336" s="64">
        <f t="shared" si="36"/>
        <v>0</v>
      </c>
      <c r="G336" s="64">
        <f t="shared" si="37"/>
        <v>0</v>
      </c>
      <c r="H336" s="68">
        <f t="shared" si="38"/>
        <v>0</v>
      </c>
    </row>
    <row r="337" spans="1:8" x14ac:dyDescent="0.3">
      <c r="A337" s="76">
        <f t="shared" si="39"/>
        <v>55304</v>
      </c>
      <c r="B337" s="75">
        <v>329</v>
      </c>
      <c r="C337" s="64">
        <f t="shared" si="40"/>
        <v>0</v>
      </c>
      <c r="D337" s="64">
        <f t="shared" si="41"/>
        <v>0</v>
      </c>
      <c r="E337" s="64">
        <f t="shared" si="35"/>
        <v>0</v>
      </c>
      <c r="F337" s="64">
        <f t="shared" si="36"/>
        <v>0</v>
      </c>
      <c r="G337" s="64">
        <f t="shared" si="37"/>
        <v>0</v>
      </c>
      <c r="H337" s="68">
        <f t="shared" si="38"/>
        <v>0</v>
      </c>
    </row>
    <row r="338" spans="1:8" x14ac:dyDescent="0.3">
      <c r="A338" s="76">
        <f t="shared" si="39"/>
        <v>55334</v>
      </c>
      <c r="B338" s="75">
        <v>330</v>
      </c>
      <c r="C338" s="64">
        <f t="shared" si="40"/>
        <v>0</v>
      </c>
      <c r="D338" s="64">
        <f t="shared" si="41"/>
        <v>0</v>
      </c>
      <c r="E338" s="64">
        <f t="shared" si="35"/>
        <v>0</v>
      </c>
      <c r="F338" s="64">
        <f t="shared" si="36"/>
        <v>0</v>
      </c>
      <c r="G338" s="64">
        <f t="shared" si="37"/>
        <v>0</v>
      </c>
      <c r="H338" s="68">
        <f t="shared" si="38"/>
        <v>0</v>
      </c>
    </row>
    <row r="339" spans="1:8" x14ac:dyDescent="0.3">
      <c r="A339" s="76">
        <f t="shared" si="39"/>
        <v>55365</v>
      </c>
      <c r="B339" s="75">
        <v>331</v>
      </c>
      <c r="C339" s="64">
        <f t="shared" si="40"/>
        <v>0</v>
      </c>
      <c r="D339" s="64">
        <f t="shared" si="41"/>
        <v>0</v>
      </c>
      <c r="E339" s="64">
        <f t="shared" si="35"/>
        <v>0</v>
      </c>
      <c r="F339" s="64">
        <f t="shared" si="36"/>
        <v>0</v>
      </c>
      <c r="G339" s="64">
        <f t="shared" si="37"/>
        <v>0</v>
      </c>
      <c r="H339" s="68">
        <f t="shared" si="38"/>
        <v>0</v>
      </c>
    </row>
    <row r="340" spans="1:8" x14ac:dyDescent="0.3">
      <c r="A340" s="76">
        <f t="shared" si="39"/>
        <v>55396</v>
      </c>
      <c r="B340" s="75">
        <v>332</v>
      </c>
      <c r="C340" s="64">
        <f t="shared" si="40"/>
        <v>0</v>
      </c>
      <c r="D340" s="64">
        <f t="shared" si="41"/>
        <v>0</v>
      </c>
      <c r="E340" s="64">
        <f t="shared" si="35"/>
        <v>0</v>
      </c>
      <c r="F340" s="64">
        <f t="shared" si="36"/>
        <v>0</v>
      </c>
      <c r="G340" s="64">
        <f t="shared" si="37"/>
        <v>0</v>
      </c>
      <c r="H340" s="68">
        <f t="shared" si="38"/>
        <v>0</v>
      </c>
    </row>
    <row r="341" spans="1:8" x14ac:dyDescent="0.3">
      <c r="A341" s="76">
        <f t="shared" si="39"/>
        <v>55426</v>
      </c>
      <c r="B341" s="75">
        <v>333</v>
      </c>
      <c r="C341" s="64">
        <f t="shared" si="40"/>
        <v>0</v>
      </c>
      <c r="D341" s="64">
        <f t="shared" si="41"/>
        <v>0</v>
      </c>
      <c r="E341" s="64">
        <f t="shared" si="35"/>
        <v>0</v>
      </c>
      <c r="F341" s="64">
        <f t="shared" si="36"/>
        <v>0</v>
      </c>
      <c r="G341" s="64">
        <f t="shared" si="37"/>
        <v>0</v>
      </c>
      <c r="H341" s="68">
        <f t="shared" si="38"/>
        <v>0</v>
      </c>
    </row>
    <row r="342" spans="1:8" x14ac:dyDescent="0.3">
      <c r="A342" s="76">
        <f t="shared" si="39"/>
        <v>55457</v>
      </c>
      <c r="B342" s="75">
        <v>334</v>
      </c>
      <c r="C342" s="64">
        <f t="shared" si="40"/>
        <v>0</v>
      </c>
      <c r="D342" s="64">
        <f t="shared" si="41"/>
        <v>0</v>
      </c>
      <c r="E342" s="64">
        <f t="shared" si="35"/>
        <v>0</v>
      </c>
      <c r="F342" s="64">
        <f t="shared" si="36"/>
        <v>0</v>
      </c>
      <c r="G342" s="64">
        <f t="shared" si="37"/>
        <v>0</v>
      </c>
      <c r="H342" s="68">
        <f t="shared" si="38"/>
        <v>0</v>
      </c>
    </row>
    <row r="343" spans="1:8" x14ac:dyDescent="0.3">
      <c r="A343" s="76">
        <f t="shared" si="39"/>
        <v>55487</v>
      </c>
      <c r="B343" s="75">
        <v>335</v>
      </c>
      <c r="C343" s="64">
        <f t="shared" si="40"/>
        <v>0</v>
      </c>
      <c r="D343" s="64">
        <f t="shared" si="41"/>
        <v>0</v>
      </c>
      <c r="E343" s="64">
        <f t="shared" si="35"/>
        <v>0</v>
      </c>
      <c r="F343" s="64">
        <f t="shared" si="36"/>
        <v>0</v>
      </c>
      <c r="G343" s="64">
        <f t="shared" si="37"/>
        <v>0</v>
      </c>
      <c r="H343" s="68">
        <f t="shared" si="38"/>
        <v>0</v>
      </c>
    </row>
    <row r="344" spans="1:8" x14ac:dyDescent="0.3">
      <c r="A344" s="76">
        <f t="shared" si="39"/>
        <v>55518</v>
      </c>
      <c r="B344" s="75">
        <v>336</v>
      </c>
      <c r="C344" s="64">
        <f t="shared" si="40"/>
        <v>0</v>
      </c>
      <c r="D344" s="64">
        <f t="shared" si="41"/>
        <v>0</v>
      </c>
      <c r="E344" s="64">
        <f t="shared" si="35"/>
        <v>0</v>
      </c>
      <c r="F344" s="64">
        <f t="shared" si="36"/>
        <v>0</v>
      </c>
      <c r="G344" s="64">
        <f t="shared" si="37"/>
        <v>0</v>
      </c>
      <c r="H344" s="68">
        <f t="shared" si="38"/>
        <v>0</v>
      </c>
    </row>
    <row r="345" spans="1:8" x14ac:dyDescent="0.3">
      <c r="A345" s="76">
        <f t="shared" si="39"/>
        <v>55549</v>
      </c>
      <c r="B345" s="75">
        <v>337</v>
      </c>
      <c r="C345" s="64">
        <f t="shared" si="40"/>
        <v>0</v>
      </c>
      <c r="D345" s="64">
        <f t="shared" si="41"/>
        <v>0</v>
      </c>
      <c r="E345" s="64">
        <f t="shared" si="35"/>
        <v>0</v>
      </c>
      <c r="F345" s="64">
        <f t="shared" si="36"/>
        <v>0</v>
      </c>
      <c r="G345" s="64">
        <f t="shared" si="37"/>
        <v>0</v>
      </c>
      <c r="H345" s="68">
        <f t="shared" si="38"/>
        <v>0</v>
      </c>
    </row>
    <row r="346" spans="1:8" x14ac:dyDescent="0.3">
      <c r="A346" s="76">
        <f t="shared" si="39"/>
        <v>55578</v>
      </c>
      <c r="B346" s="75">
        <v>338</v>
      </c>
      <c r="C346" s="64">
        <f t="shared" si="40"/>
        <v>0</v>
      </c>
      <c r="D346" s="64">
        <f t="shared" si="41"/>
        <v>0</v>
      </c>
      <c r="E346" s="64">
        <f t="shared" si="35"/>
        <v>0</v>
      </c>
      <c r="F346" s="64">
        <f t="shared" si="36"/>
        <v>0</v>
      </c>
      <c r="G346" s="64">
        <f t="shared" si="37"/>
        <v>0</v>
      </c>
      <c r="H346" s="68">
        <f t="shared" si="38"/>
        <v>0</v>
      </c>
    </row>
    <row r="347" spans="1:8" x14ac:dyDescent="0.3">
      <c r="A347" s="76">
        <f t="shared" si="39"/>
        <v>55609</v>
      </c>
      <c r="B347" s="75">
        <v>339</v>
      </c>
      <c r="C347" s="64">
        <f t="shared" si="40"/>
        <v>0</v>
      </c>
      <c r="D347" s="64">
        <f t="shared" si="41"/>
        <v>0</v>
      </c>
      <c r="E347" s="64">
        <f t="shared" si="35"/>
        <v>0</v>
      </c>
      <c r="F347" s="64">
        <f t="shared" si="36"/>
        <v>0</v>
      </c>
      <c r="G347" s="64">
        <f t="shared" si="37"/>
        <v>0</v>
      </c>
      <c r="H347" s="68">
        <f t="shared" si="38"/>
        <v>0</v>
      </c>
    </row>
    <row r="348" spans="1:8" x14ac:dyDescent="0.3">
      <c r="A348" s="76">
        <f t="shared" si="39"/>
        <v>55639</v>
      </c>
      <c r="B348" s="75">
        <v>340</v>
      </c>
      <c r="C348" s="64">
        <f t="shared" si="40"/>
        <v>0</v>
      </c>
      <c r="D348" s="64">
        <f t="shared" si="41"/>
        <v>0</v>
      </c>
      <c r="E348" s="64">
        <f t="shared" si="35"/>
        <v>0</v>
      </c>
      <c r="F348" s="64">
        <f t="shared" si="36"/>
        <v>0</v>
      </c>
      <c r="G348" s="64">
        <f t="shared" si="37"/>
        <v>0</v>
      </c>
      <c r="H348" s="68">
        <f t="shared" si="38"/>
        <v>0</v>
      </c>
    </row>
    <row r="349" spans="1:8" x14ac:dyDescent="0.3">
      <c r="A349" s="76">
        <f t="shared" si="39"/>
        <v>55670</v>
      </c>
      <c r="B349" s="75">
        <v>341</v>
      </c>
      <c r="C349" s="64">
        <f t="shared" si="40"/>
        <v>0</v>
      </c>
      <c r="D349" s="64">
        <f t="shared" si="41"/>
        <v>0</v>
      </c>
      <c r="E349" s="64">
        <f t="shared" si="35"/>
        <v>0</v>
      </c>
      <c r="F349" s="64">
        <f t="shared" si="36"/>
        <v>0</v>
      </c>
      <c r="G349" s="64">
        <f t="shared" si="37"/>
        <v>0</v>
      </c>
      <c r="H349" s="68">
        <f t="shared" si="38"/>
        <v>0</v>
      </c>
    </row>
    <row r="350" spans="1:8" x14ac:dyDescent="0.3">
      <c r="A350" s="76">
        <f t="shared" si="39"/>
        <v>55700</v>
      </c>
      <c r="B350" s="75">
        <v>342</v>
      </c>
      <c r="C350" s="64">
        <f t="shared" si="40"/>
        <v>0</v>
      </c>
      <c r="D350" s="64">
        <f t="shared" si="41"/>
        <v>0</v>
      </c>
      <c r="E350" s="64">
        <f t="shared" si="35"/>
        <v>0</v>
      </c>
      <c r="F350" s="64">
        <f t="shared" si="36"/>
        <v>0</v>
      </c>
      <c r="G350" s="64">
        <f t="shared" si="37"/>
        <v>0</v>
      </c>
      <c r="H350" s="68">
        <f t="shared" si="38"/>
        <v>0</v>
      </c>
    </row>
    <row r="351" spans="1:8" x14ac:dyDescent="0.3">
      <c r="A351" s="76">
        <f t="shared" si="39"/>
        <v>55731</v>
      </c>
      <c r="B351" s="75">
        <v>343</v>
      </c>
      <c r="C351" s="64">
        <f t="shared" si="40"/>
        <v>0</v>
      </c>
      <c r="D351" s="64">
        <f t="shared" si="41"/>
        <v>0</v>
      </c>
      <c r="E351" s="64">
        <f t="shared" si="35"/>
        <v>0</v>
      </c>
      <c r="F351" s="64">
        <f t="shared" si="36"/>
        <v>0</v>
      </c>
      <c r="G351" s="64">
        <f t="shared" si="37"/>
        <v>0</v>
      </c>
      <c r="H351" s="68">
        <f t="shared" si="38"/>
        <v>0</v>
      </c>
    </row>
    <row r="352" spans="1:8" x14ac:dyDescent="0.3">
      <c r="A352" s="76">
        <f t="shared" si="39"/>
        <v>55762</v>
      </c>
      <c r="B352" s="75">
        <v>344</v>
      </c>
      <c r="C352" s="64">
        <f t="shared" si="40"/>
        <v>0</v>
      </c>
      <c r="D352" s="64">
        <f t="shared" si="41"/>
        <v>0</v>
      </c>
      <c r="E352" s="64">
        <f t="shared" si="35"/>
        <v>0</v>
      </c>
      <c r="F352" s="64">
        <f t="shared" si="36"/>
        <v>0</v>
      </c>
      <c r="G352" s="64">
        <f t="shared" si="37"/>
        <v>0</v>
      </c>
      <c r="H352" s="68">
        <f t="shared" si="38"/>
        <v>0</v>
      </c>
    </row>
    <row r="353" spans="1:8" x14ac:dyDescent="0.3">
      <c r="A353" s="76">
        <f t="shared" si="39"/>
        <v>55792</v>
      </c>
      <c r="B353" s="75">
        <v>345</v>
      </c>
      <c r="C353" s="64">
        <f t="shared" si="40"/>
        <v>0</v>
      </c>
      <c r="D353" s="64">
        <f t="shared" si="41"/>
        <v>0</v>
      </c>
      <c r="E353" s="64">
        <f t="shared" si="35"/>
        <v>0</v>
      </c>
      <c r="F353" s="64">
        <f t="shared" si="36"/>
        <v>0</v>
      </c>
      <c r="G353" s="64">
        <f t="shared" si="37"/>
        <v>0</v>
      </c>
      <c r="H353" s="68">
        <f t="shared" si="38"/>
        <v>0</v>
      </c>
    </row>
    <row r="354" spans="1:8" x14ac:dyDescent="0.3">
      <c r="A354" s="76">
        <f t="shared" si="39"/>
        <v>55823</v>
      </c>
      <c r="B354" s="75">
        <v>346</v>
      </c>
      <c r="C354" s="64">
        <f t="shared" si="40"/>
        <v>0</v>
      </c>
      <c r="D354" s="64">
        <f t="shared" si="41"/>
        <v>0</v>
      </c>
      <c r="E354" s="64">
        <f t="shared" si="35"/>
        <v>0</v>
      </c>
      <c r="F354" s="64">
        <f t="shared" si="36"/>
        <v>0</v>
      </c>
      <c r="G354" s="64">
        <f t="shared" si="37"/>
        <v>0</v>
      </c>
      <c r="H354" s="68">
        <f t="shared" si="38"/>
        <v>0</v>
      </c>
    </row>
    <row r="355" spans="1:8" x14ac:dyDescent="0.3">
      <c r="A355" s="76">
        <f t="shared" si="39"/>
        <v>55853</v>
      </c>
      <c r="B355" s="75">
        <v>347</v>
      </c>
      <c r="C355" s="64">
        <f t="shared" si="40"/>
        <v>0</v>
      </c>
      <c r="D355" s="64">
        <f t="shared" si="41"/>
        <v>0</v>
      </c>
      <c r="E355" s="64">
        <f t="shared" si="35"/>
        <v>0</v>
      </c>
      <c r="F355" s="64">
        <f t="shared" si="36"/>
        <v>0</v>
      </c>
      <c r="G355" s="64">
        <f t="shared" si="37"/>
        <v>0</v>
      </c>
      <c r="H355" s="68">
        <f t="shared" si="38"/>
        <v>0</v>
      </c>
    </row>
    <row r="356" spans="1:8" x14ac:dyDescent="0.3">
      <c r="A356" s="76">
        <f t="shared" si="39"/>
        <v>55884</v>
      </c>
      <c r="B356" s="75">
        <v>348</v>
      </c>
      <c r="C356" s="64">
        <f t="shared" si="40"/>
        <v>0</v>
      </c>
      <c r="D356" s="64">
        <f t="shared" si="41"/>
        <v>0</v>
      </c>
      <c r="E356" s="64">
        <f t="shared" si="35"/>
        <v>0</v>
      </c>
      <c r="F356" s="64">
        <f t="shared" si="36"/>
        <v>0</v>
      </c>
      <c r="G356" s="64">
        <f t="shared" si="37"/>
        <v>0</v>
      </c>
      <c r="H356" s="68">
        <f t="shared" si="38"/>
        <v>0</v>
      </c>
    </row>
    <row r="357" spans="1:8" x14ac:dyDescent="0.3">
      <c r="A357" s="76">
        <f t="shared" si="39"/>
        <v>55915</v>
      </c>
      <c r="B357" s="75">
        <v>349</v>
      </c>
      <c r="C357" s="64">
        <f t="shared" si="40"/>
        <v>0</v>
      </c>
      <c r="D357" s="64">
        <f t="shared" si="41"/>
        <v>0</v>
      </c>
      <c r="E357" s="64">
        <f t="shared" si="35"/>
        <v>0</v>
      </c>
      <c r="F357" s="64">
        <f t="shared" si="36"/>
        <v>0</v>
      </c>
      <c r="G357" s="64">
        <f t="shared" si="37"/>
        <v>0</v>
      </c>
      <c r="H357" s="68">
        <f t="shared" si="38"/>
        <v>0</v>
      </c>
    </row>
    <row r="358" spans="1:8" x14ac:dyDescent="0.3">
      <c r="A358" s="76">
        <f t="shared" si="39"/>
        <v>55943</v>
      </c>
      <c r="B358" s="75">
        <v>350</v>
      </c>
      <c r="C358" s="64">
        <f t="shared" si="40"/>
        <v>0</v>
      </c>
      <c r="D358" s="64">
        <f t="shared" si="41"/>
        <v>0</v>
      </c>
      <c r="E358" s="64">
        <f t="shared" si="35"/>
        <v>0</v>
      </c>
      <c r="F358" s="64">
        <f t="shared" si="36"/>
        <v>0</v>
      </c>
      <c r="G358" s="64">
        <f t="shared" si="37"/>
        <v>0</v>
      </c>
      <c r="H358" s="68">
        <f t="shared" si="38"/>
        <v>0</v>
      </c>
    </row>
    <row r="359" spans="1:8" x14ac:dyDescent="0.3">
      <c r="A359" s="76">
        <f t="shared" si="39"/>
        <v>55974</v>
      </c>
      <c r="B359" s="75">
        <v>351</v>
      </c>
      <c r="C359" s="64">
        <f t="shared" si="40"/>
        <v>0</v>
      </c>
      <c r="D359" s="64">
        <f t="shared" si="41"/>
        <v>0</v>
      </c>
      <c r="E359" s="64">
        <f t="shared" si="35"/>
        <v>0</v>
      </c>
      <c r="F359" s="64">
        <f t="shared" si="36"/>
        <v>0</v>
      </c>
      <c r="G359" s="64">
        <f t="shared" si="37"/>
        <v>0</v>
      </c>
      <c r="H359" s="68">
        <f t="shared" si="38"/>
        <v>0</v>
      </c>
    </row>
    <row r="360" spans="1:8" x14ac:dyDescent="0.3">
      <c r="A360" s="76">
        <f t="shared" si="39"/>
        <v>56004</v>
      </c>
      <c r="B360" s="75">
        <v>352</v>
      </c>
      <c r="C360" s="64">
        <f t="shared" si="40"/>
        <v>0</v>
      </c>
      <c r="D360" s="64">
        <f t="shared" si="41"/>
        <v>0</v>
      </c>
      <c r="E360" s="64">
        <f t="shared" si="35"/>
        <v>0</v>
      </c>
      <c r="F360" s="64">
        <f t="shared" si="36"/>
        <v>0</v>
      </c>
      <c r="G360" s="64">
        <f t="shared" si="37"/>
        <v>0</v>
      </c>
      <c r="H360" s="68">
        <f t="shared" si="38"/>
        <v>0</v>
      </c>
    </row>
    <row r="361" spans="1:8" x14ac:dyDescent="0.3">
      <c r="A361" s="76">
        <f t="shared" si="39"/>
        <v>56035</v>
      </c>
      <c r="B361" s="75">
        <v>353</v>
      </c>
      <c r="C361" s="64">
        <f t="shared" si="40"/>
        <v>0</v>
      </c>
      <c r="D361" s="64">
        <f t="shared" si="41"/>
        <v>0</v>
      </c>
      <c r="E361" s="64">
        <f t="shared" si="35"/>
        <v>0</v>
      </c>
      <c r="F361" s="64">
        <f t="shared" si="36"/>
        <v>0</v>
      </c>
      <c r="G361" s="64">
        <f t="shared" si="37"/>
        <v>0</v>
      </c>
      <c r="H361" s="68">
        <f t="shared" si="38"/>
        <v>0</v>
      </c>
    </row>
    <row r="362" spans="1:8" x14ac:dyDescent="0.3">
      <c r="A362" s="76">
        <f t="shared" si="39"/>
        <v>56065</v>
      </c>
      <c r="B362" s="75">
        <v>354</v>
      </c>
      <c r="C362" s="64">
        <f t="shared" si="40"/>
        <v>0</v>
      </c>
      <c r="D362" s="64">
        <f t="shared" si="41"/>
        <v>0</v>
      </c>
      <c r="E362" s="64">
        <f t="shared" si="35"/>
        <v>0</v>
      </c>
      <c r="F362" s="64">
        <f t="shared" si="36"/>
        <v>0</v>
      </c>
      <c r="G362" s="64">
        <f t="shared" si="37"/>
        <v>0</v>
      </c>
      <c r="H362" s="68">
        <f t="shared" si="38"/>
        <v>0</v>
      </c>
    </row>
    <row r="363" spans="1:8" x14ac:dyDescent="0.3">
      <c r="A363" s="76">
        <f t="shared" si="39"/>
        <v>56096</v>
      </c>
      <c r="B363" s="75">
        <v>355</v>
      </c>
      <c r="C363" s="64">
        <f t="shared" si="40"/>
        <v>0</v>
      </c>
      <c r="D363" s="64">
        <f t="shared" si="41"/>
        <v>0</v>
      </c>
      <c r="E363" s="64">
        <f t="shared" si="35"/>
        <v>0</v>
      </c>
      <c r="F363" s="64">
        <f t="shared" si="36"/>
        <v>0</v>
      </c>
      <c r="G363" s="64">
        <f t="shared" si="37"/>
        <v>0</v>
      </c>
      <c r="H363" s="68">
        <f t="shared" si="38"/>
        <v>0</v>
      </c>
    </row>
    <row r="364" spans="1:8" x14ac:dyDescent="0.3">
      <c r="A364" s="76">
        <f t="shared" si="39"/>
        <v>56127</v>
      </c>
      <c r="B364" s="75">
        <v>356</v>
      </c>
      <c r="C364" s="64">
        <f t="shared" si="40"/>
        <v>0</v>
      </c>
      <c r="D364" s="64">
        <f t="shared" si="41"/>
        <v>0</v>
      </c>
      <c r="E364" s="64">
        <f t="shared" si="35"/>
        <v>0</v>
      </c>
      <c r="F364" s="64">
        <f t="shared" si="36"/>
        <v>0</v>
      </c>
      <c r="G364" s="64">
        <f t="shared" si="37"/>
        <v>0</v>
      </c>
      <c r="H364" s="68">
        <f t="shared" si="38"/>
        <v>0</v>
      </c>
    </row>
    <row r="365" spans="1:8" x14ac:dyDescent="0.3">
      <c r="A365" s="76">
        <f t="shared" si="39"/>
        <v>56157</v>
      </c>
      <c r="B365" s="75">
        <v>357</v>
      </c>
      <c r="C365" s="64">
        <f t="shared" si="40"/>
        <v>0</v>
      </c>
      <c r="D365" s="64">
        <f t="shared" si="41"/>
        <v>0</v>
      </c>
      <c r="E365" s="64">
        <f t="shared" si="35"/>
        <v>0</v>
      </c>
      <c r="F365" s="64">
        <f t="shared" si="36"/>
        <v>0</v>
      </c>
      <c r="G365" s="64">
        <f t="shared" si="37"/>
        <v>0</v>
      </c>
      <c r="H365" s="68">
        <f t="shared" si="38"/>
        <v>0</v>
      </c>
    </row>
    <row r="366" spans="1:8" x14ac:dyDescent="0.3">
      <c r="A366" s="76">
        <f t="shared" si="39"/>
        <v>56188</v>
      </c>
      <c r="B366" s="75">
        <v>358</v>
      </c>
      <c r="C366" s="64">
        <f t="shared" si="40"/>
        <v>0</v>
      </c>
      <c r="D366" s="64">
        <f t="shared" si="41"/>
        <v>0</v>
      </c>
      <c r="E366" s="64">
        <f t="shared" si="35"/>
        <v>0</v>
      </c>
      <c r="F366" s="64">
        <f t="shared" si="36"/>
        <v>0</v>
      </c>
      <c r="G366" s="64">
        <f t="shared" si="37"/>
        <v>0</v>
      </c>
      <c r="H366" s="68">
        <f t="shared" si="38"/>
        <v>0</v>
      </c>
    </row>
    <row r="367" spans="1:8" x14ac:dyDescent="0.3">
      <c r="A367" s="76">
        <f t="shared" si="39"/>
        <v>56218</v>
      </c>
      <c r="B367" s="75">
        <v>359</v>
      </c>
      <c r="C367" s="64">
        <f t="shared" si="40"/>
        <v>0</v>
      </c>
      <c r="D367" s="64">
        <f t="shared" si="41"/>
        <v>0</v>
      </c>
      <c r="E367" s="64">
        <f t="shared" si="35"/>
        <v>0</v>
      </c>
      <c r="F367" s="64">
        <f t="shared" si="36"/>
        <v>0</v>
      </c>
      <c r="G367" s="64">
        <f t="shared" si="37"/>
        <v>0</v>
      </c>
      <c r="H367" s="68">
        <f t="shared" si="38"/>
        <v>0</v>
      </c>
    </row>
    <row r="368" spans="1:8" x14ac:dyDescent="0.3">
      <c r="A368" s="76">
        <f t="shared" si="39"/>
        <v>56249</v>
      </c>
      <c r="B368" s="75">
        <v>360</v>
      </c>
      <c r="C368" s="64">
        <f t="shared" si="40"/>
        <v>0</v>
      </c>
      <c r="D368" s="64">
        <f t="shared" si="41"/>
        <v>0</v>
      </c>
      <c r="E368" s="64">
        <f t="shared" si="35"/>
        <v>0</v>
      </c>
      <c r="F368" s="64">
        <f t="shared" si="36"/>
        <v>0</v>
      </c>
      <c r="G368" s="64">
        <f t="shared" si="37"/>
        <v>0</v>
      </c>
      <c r="H368" s="68">
        <f t="shared" si="38"/>
        <v>0</v>
      </c>
    </row>
    <row r="369" spans="1:8" ht="17.25" thickBot="1" x14ac:dyDescent="0.35">
      <c r="A369" s="77"/>
      <c r="B369" s="78"/>
      <c r="C369" s="79"/>
      <c r="D369" s="80">
        <f>SUM(D9:D368)</f>
        <v>8413829705.6622467</v>
      </c>
      <c r="E369" s="80">
        <f>SUM(E9:E368)</f>
        <v>1813829705.6622374</v>
      </c>
      <c r="F369" s="80">
        <f>SUM(F9:F368)</f>
        <v>6600000000</v>
      </c>
      <c r="G369" s="79"/>
      <c r="H369" s="81"/>
    </row>
    <row r="370" spans="1:8" ht="17.25" thickTop="1" x14ac:dyDescent="0.3"/>
  </sheetData>
  <mergeCells count="4">
    <mergeCell ref="A3:B3"/>
    <mergeCell ref="A4:B4"/>
    <mergeCell ref="A5:B5"/>
    <mergeCell ref="A6:B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Start-Up</vt:lpstr>
      <vt:lpstr>Schedule</vt:lpstr>
      <vt:lpstr>Production</vt:lpstr>
      <vt:lpstr>Sales</vt:lpstr>
      <vt:lpstr>IS</vt:lpstr>
      <vt:lpstr>Amortization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LEREMUST</dc:creator>
  <cp:lastModifiedBy>LEREMUST</cp:lastModifiedBy>
  <dcterms:created xsi:type="dcterms:W3CDTF">2015-06-05T18:17:20Z</dcterms:created>
  <dcterms:modified xsi:type="dcterms:W3CDTF">2024-02-06T19:46:52Z</dcterms:modified>
</cp:coreProperties>
</file>