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VCS\2021.2\Demos.Win\SpreadsheetDemos\Data\"/>
    </mc:Choice>
  </mc:AlternateContent>
  <xr:revisionPtr revIDLastSave="0" documentId="13_ncr:1_{9B3FD664-570F-4C9F-8FC6-533D4EED6D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les Report" sheetId="1" r:id="rId1"/>
    <sheet name="Sales Data" sheetId="2" r:id="rId2"/>
  </sheets>
  <definedNames>
    <definedName name="_xlnm.Print_Area" localSheetId="1">'Sales Data'!$B$1:$N$41</definedName>
    <definedName name="_xlnm.Print_Area" localSheetId="0">'Sales Report'!$A$1:$M$35</definedName>
    <definedName name="_xlnm.Print_Titles" localSheetId="1">'Sales Data'!$5:$5</definedName>
    <definedName name="_xlnm.Print_Titles" localSheetId="0">'Sales Report'!$13:$13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1" i="2" l="1"/>
  <c r="N40" i="2"/>
  <c r="N2" i="2"/>
  <c r="H2" i="1"/>
  <c r="B6" i="2"/>
  <c r="B18" i="2"/>
  <c r="B30" i="2"/>
  <c r="D13" i="1"/>
  <c r="F13" i="1"/>
  <c r="H13" i="1"/>
  <c r="J9" i="1"/>
  <c r="H9" i="1"/>
  <c r="F9" i="1"/>
  <c r="D9" i="1"/>
  <c r="B9" i="1"/>
  <c r="J5" i="1"/>
  <c r="H5" i="1"/>
  <c r="F5" i="1"/>
  <c r="D5" i="1"/>
  <c r="B5" i="1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H34" i="1"/>
  <c r="F34" i="1"/>
  <c r="D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J10" i="1"/>
  <c r="H10" i="1"/>
  <c r="F10" i="1"/>
  <c r="D10" i="1"/>
  <c r="B10" i="1"/>
  <c r="J6" i="1"/>
  <c r="H6" i="1"/>
  <c r="F6" i="1"/>
  <c r="D6" i="1"/>
  <c r="B6" i="1"/>
  <c r="L34" i="1"/>
</calcChain>
</file>

<file path=xl/sharedStrings.xml><?xml version="1.0" encoding="utf-8"?>
<sst xmlns="http://schemas.openxmlformats.org/spreadsheetml/2006/main" count="73" uniqueCount="49">
  <si>
    <t>STATES</t>
  </si>
  <si>
    <t>California</t>
  </si>
  <si>
    <t>Arizona</t>
  </si>
  <si>
    <t>Colorado</t>
  </si>
  <si>
    <t>Idaho</t>
  </si>
  <si>
    <t>Nevada</t>
  </si>
  <si>
    <t>New Mexico</t>
  </si>
  <si>
    <t>Oregon</t>
  </si>
  <si>
    <t>Utah</t>
  </si>
  <si>
    <t>Washington</t>
  </si>
  <si>
    <t>Wyoming</t>
  </si>
  <si>
    <t>% CHANGE</t>
  </si>
  <si>
    <t>ACME</t>
  </si>
  <si>
    <t>Braeburn</t>
  </si>
  <si>
    <t>Circuit Town</t>
  </si>
  <si>
    <t>Clicker</t>
  </si>
  <si>
    <t>ElectrixMax</t>
  </si>
  <si>
    <t>Electronics Depot</t>
  </si>
  <si>
    <t>E-Mart</t>
  </si>
  <si>
    <t>EZ Stop</t>
  </si>
  <si>
    <t>K&amp;S Music</t>
  </si>
  <si>
    <t>Premier Buy</t>
  </si>
  <si>
    <t>PriceCo</t>
  </si>
  <si>
    <t>Screen Shop</t>
  </si>
  <si>
    <t>StereoShack</t>
  </si>
  <si>
    <t>Store of America</t>
  </si>
  <si>
    <t>Super Mart of the West</t>
  </si>
  <si>
    <t>Tom's Club</t>
  </si>
  <si>
    <t>Ultimate Gadget</t>
  </si>
  <si>
    <t>Video Emporium</t>
  </si>
  <si>
    <t>Walters</t>
  </si>
  <si>
    <t>Zone Toys</t>
  </si>
  <si>
    <t>TOTAL</t>
  </si>
  <si>
    <t>MONTHLY SALES</t>
  </si>
  <si>
    <t>FY</t>
  </si>
  <si>
    <t>Month</t>
  </si>
  <si>
    <t>ALL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</si>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</sst>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%;[Red]\-0%"/>
  </numFmts>
  <fonts count="16" x14ac:knownFonts="1">
    <font>
      <sz val="11"/>
      <name val="Calibri"/>
      <family val="2"/>
      <charset val="204"/>
    </font>
    <font>
      <sz val="24"/>
      <color theme="0" tint="-0.499984740745262"/>
      <name val="Segoe UI Semilight"/>
      <family val="2"/>
    </font>
    <font>
      <sz val="16"/>
      <color theme="0" tint="-0.499984740745262"/>
      <name val="Segoe UI"/>
      <family val="2"/>
    </font>
    <font>
      <sz val="11"/>
      <color theme="0"/>
      <name val="Segoe UI Semibold"/>
      <family val="2"/>
    </font>
    <font>
      <sz val="11"/>
      <color theme="1" tint="0.499984740745262"/>
      <name val="Segoe UI Semibold"/>
      <family val="2"/>
    </font>
    <font>
      <sz val="16"/>
      <color theme="1" tint="0.499984740745262"/>
      <name val="Euphemia"/>
      <family val="2"/>
    </font>
    <font>
      <sz val="11"/>
      <color theme="0"/>
      <name val="Segoe WP Semibold"/>
      <family val="2"/>
    </font>
    <font>
      <sz val="11"/>
      <name val="Segoe WP Semibold"/>
      <family val="2"/>
    </font>
    <font>
      <sz val="11"/>
      <color theme="1" tint="0.34995574816125979"/>
      <name val="Segoe UI"/>
      <family val="2"/>
    </font>
    <font>
      <sz val="11"/>
      <name val="Segoe UI"/>
      <family val="2"/>
    </font>
    <font>
      <sz val="11"/>
      <color theme="1" tint="0.499984740745262"/>
      <name val="Segoe UI"/>
      <family val="2"/>
    </font>
    <font>
      <sz val="11"/>
      <color theme="1" tint="0.34995574816125979"/>
      <name val="Segoe UI Semibold"/>
      <family val="2"/>
    </font>
    <font>
      <sz val="24"/>
      <color theme="0" tint="-0.34995574816125979"/>
      <name val="Calibri Light"/>
      <family val="2"/>
    </font>
    <font>
      <sz val="16"/>
      <color theme="0" tint="-0.499984740745262"/>
      <name val="Segoe UI"/>
      <family val="2"/>
    </font>
    <font>
      <sz val="11"/>
      <color theme="0"/>
      <name val="Segoe UI Semibold"/>
      <family val="2"/>
    </font>
    <font>
      <sz val="11"/>
      <color theme="1" tint="0.34995574816125979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theme="0" tint="-0.34995574816125979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0" tint="-0.1498764000366222"/>
      </left>
      <right style="thin">
        <color theme="0" tint="-0.14987640003662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dotted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6"/>
      </top>
      <bottom style="dotted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7"/>
      </top>
      <bottom style="dotted">
        <color theme="0" tint="-0.14993743705557422"/>
      </bottom>
      <diagonal/>
    </border>
    <border>
      <left style="thin">
        <color theme="0" tint="-0.14993743705557422"/>
      </left>
      <right/>
      <top/>
      <bottom style="dotted">
        <color theme="0" tint="-0.14993743705557422"/>
      </bottom>
      <diagonal/>
    </border>
    <border>
      <left/>
      <right/>
      <top/>
      <bottom style="dotted">
        <color theme="0" tint="-0.14993743705557422"/>
      </bottom>
      <diagonal/>
    </border>
    <border>
      <left/>
      <right style="thin">
        <color theme="0" tint="-0.14993743705557422"/>
      </right>
      <top/>
      <bottom style="dotted">
        <color theme="0" tint="-0.14993743705557422"/>
      </bottom>
      <diagonal/>
    </border>
    <border>
      <left style="thin">
        <color theme="0" tint="-0.1498764000366222"/>
      </left>
      <right style="thin">
        <color theme="0" tint="-0.1498764000366222"/>
      </right>
      <top style="dotted">
        <color theme="0" tint="-0.14990691854609822"/>
      </top>
      <bottom style="thin">
        <color theme="0" tint="-0.1498764000366222"/>
      </bottom>
      <diagonal/>
    </border>
    <border>
      <left style="thin">
        <color theme="0" tint="-0.14993743705557422"/>
      </left>
      <right style="thin">
        <color theme="0" tint="-0.14993743705557422"/>
      </right>
      <top style="dotted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dotted">
        <color theme="0" tint="-0.14993743705557422"/>
      </top>
      <bottom style="thin">
        <color theme="0" tint="-0.14993743705557422"/>
      </bottom>
      <diagonal/>
    </border>
    <border>
      <left/>
      <right/>
      <top style="dotted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dotted">
        <color theme="0" tint="-0.14993743705557422"/>
      </top>
      <bottom style="thin">
        <color theme="0" tint="-0.14993743705557422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 tint="-0.14993743705557422"/>
      </left>
      <right/>
      <top style="thin">
        <color theme="7"/>
      </top>
      <bottom style="dotted">
        <color theme="0" tint="-0.14993743705557422"/>
      </bottom>
      <diagonal/>
    </border>
    <border>
      <left/>
      <right/>
      <top style="thin">
        <color theme="7"/>
      </top>
      <bottom style="dotted">
        <color theme="0" tint="-0.14993743705557422"/>
      </bottom>
      <diagonal/>
    </border>
    <border>
      <left/>
      <right style="thin">
        <color theme="0" tint="-0.14993743705557422"/>
      </right>
      <top style="thin">
        <color theme="7"/>
      </top>
      <bottom style="dotted">
        <color theme="0" tint="-0.14993743705557422"/>
      </bottom>
      <diagonal/>
    </border>
    <border>
      <left/>
      <right/>
      <top style="thin">
        <color theme="0" tint="-0.1498764000366222"/>
      </top>
      <bottom/>
      <diagonal/>
    </border>
    <border>
      <left/>
      <right/>
      <top/>
      <bottom style="thin">
        <color theme="0" tint="-0.1498458815271462"/>
      </bottom>
      <diagonal/>
    </border>
    <border>
      <left/>
      <right/>
      <top/>
      <bottom style="thin">
        <color theme="0" tint="-0.1498764000366222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3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vertical="center"/>
    </xf>
    <xf numFmtId="0" fontId="8" fillId="7" borderId="28" xfId="0" applyFont="1" applyFill="1" applyBorder="1" applyAlignment="1">
      <alignment horizontal="left" vertical="center" indent="1"/>
    </xf>
    <xf numFmtId="0" fontId="9" fillId="7" borderId="28" xfId="0" applyFont="1" applyFill="1" applyBorder="1" applyAlignment="1">
      <alignment vertical="center"/>
    </xf>
    <xf numFmtId="0" fontId="9" fillId="7" borderId="28" xfId="0" applyNumberFormat="1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left" vertical="center" indent="1"/>
    </xf>
    <xf numFmtId="0" fontId="9" fillId="8" borderId="0" xfId="0" applyFont="1" applyFill="1" applyBorder="1" applyAlignment="1">
      <alignment vertical="center"/>
    </xf>
    <xf numFmtId="0" fontId="9" fillId="8" borderId="0" xfId="0" applyNumberFormat="1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left" vertical="center" indent="1"/>
    </xf>
    <xf numFmtId="0" fontId="9" fillId="7" borderId="0" xfId="0" applyFont="1" applyFill="1" applyBorder="1" applyAlignment="1">
      <alignment vertical="center"/>
    </xf>
    <xf numFmtId="0" fontId="9" fillId="7" borderId="0" xfId="0" applyNumberFormat="1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horizontal="left" vertical="center" indent="1"/>
    </xf>
    <xf numFmtId="0" fontId="11" fillId="7" borderId="29" xfId="0" applyFont="1" applyFill="1" applyBorder="1" applyAlignment="1">
      <alignment vertical="center"/>
    </xf>
    <xf numFmtId="0" fontId="11" fillId="7" borderId="29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5" fillId="7" borderId="0" xfId="0" quotePrefix="1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164" fontId="15" fillId="7" borderId="0" xfId="0" applyNumberFormat="1" applyFont="1" applyFill="1" applyBorder="1"/>
    <xf numFmtId="0" fontId="15" fillId="8" borderId="0" xfId="0" applyFont="1" applyFill="1" applyBorder="1" applyAlignment="1">
      <alignment horizontal="center"/>
    </xf>
    <xf numFmtId="164" fontId="15" fillId="8" borderId="0" xfId="0" applyNumberFormat="1" applyFont="1" applyFill="1" applyBorder="1"/>
    <xf numFmtId="0" fontId="15" fillId="8" borderId="30" xfId="0" applyFont="1" applyFill="1" applyBorder="1" applyAlignment="1">
      <alignment horizontal="center"/>
    </xf>
    <xf numFmtId="165" fontId="10" fillId="7" borderId="28" xfId="0" applyNumberFormat="1" applyFont="1" applyFill="1" applyBorder="1" applyAlignment="1">
      <alignment horizontal="center" vertical="center"/>
    </xf>
    <xf numFmtId="165" fontId="10" fillId="8" borderId="0" xfId="0" applyNumberFormat="1" applyFont="1" applyFill="1" applyBorder="1" applyAlignment="1">
      <alignment horizontal="center" vertical="center"/>
    </xf>
    <xf numFmtId="165" fontId="10" fillId="7" borderId="0" xfId="0" applyNumberFormat="1" applyFont="1" applyFill="1" applyBorder="1" applyAlignment="1">
      <alignment horizontal="center" vertical="center"/>
    </xf>
    <xf numFmtId="165" fontId="11" fillId="7" borderId="29" xfId="0" applyNumberFormat="1" applyFont="1" applyFill="1" applyBorder="1" applyAlignment="1">
      <alignment horizontal="center" vertical="center"/>
    </xf>
    <xf numFmtId="164" fontId="10" fillId="7" borderId="0" xfId="0" applyNumberFormat="1" applyFont="1" applyFill="1" applyBorder="1" applyAlignment="1">
      <alignment horizontal="right" vertical="center" indent="1"/>
    </xf>
    <xf numFmtId="164" fontId="10" fillId="8" borderId="0" xfId="0" applyNumberFormat="1" applyFont="1" applyFill="1" applyBorder="1" applyAlignment="1">
      <alignment horizontal="right" vertical="center" indent="1"/>
    </xf>
    <xf numFmtId="164" fontId="11" fillId="7" borderId="29" xfId="0" applyNumberFormat="1" applyFont="1" applyFill="1" applyBorder="1" applyAlignment="1">
      <alignment horizontal="right" vertical="center" indent="1"/>
    </xf>
    <xf numFmtId="0" fontId="1" fillId="0" borderId="1" xfId="0" applyFont="1" applyBorder="1" applyAlignment="1">
      <alignment horizontal="right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 indent="1"/>
    </xf>
    <xf numFmtId="164" fontId="10" fillId="7" borderId="28" xfId="0" applyNumberFormat="1" applyFont="1" applyFill="1" applyBorder="1" applyAlignment="1">
      <alignment horizontal="right" vertical="center" indent="1"/>
    </xf>
  </cellXfs>
  <cellStyles count="1">
    <cellStyle name="Normal" xfId="0" builtinId="0" customBuiltin="1"/>
  </cellStyles>
  <dxfs count="0"/>
  <tableStyles count="0" defaultTableStyle="TableStyleMedium2"/>
  <colors>
    <mruColors>
      <color rgb="FFFF9900"/>
      <color rgb="FF246A8C"/>
      <color rgb="FFA46675"/>
      <color rgb="FFCFA94E"/>
      <color rgb="FF83BA96"/>
      <color rgb="FF006699"/>
      <color rgb="FF993366"/>
      <color rgb="FFFFCC66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62865</xdr:rowOff>
    </xdr:from>
    <xdr:to>
      <xdr:col>1</xdr:col>
      <xdr:colOff>2030730</xdr:colOff>
      <xdr:row>1</xdr:row>
      <xdr:rowOff>415290</xdr:rowOff>
    </xdr:to>
    <xdr:pic>
      <xdr:nvPicPr>
        <xdr:cNvPr id="2" name="Picture 1" descr="The DevAV company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62865"/>
          <a:ext cx="2000250" cy="565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59055</xdr:rowOff>
    </xdr:from>
    <xdr:to>
      <xdr:col>3</xdr:col>
      <xdr:colOff>601980</xdr:colOff>
      <xdr:row>1</xdr:row>
      <xdr:rowOff>411480</xdr:rowOff>
    </xdr:to>
    <xdr:pic>
      <xdr:nvPicPr>
        <xdr:cNvPr id="3" name="Picture 2" descr="The DevAV company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59055"/>
          <a:ext cx="2034540" cy="565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4"/>
  <sheetViews>
    <sheetView showGridLines="0" tabSelected="1" zoomScaleNormal="100" workbookViewId="0"/>
  </sheetViews>
  <sheetFormatPr defaultRowHeight="15" x14ac:dyDescent="0.25"/>
  <cols>
    <col min="1" max="1" width="3.7109375" customWidth="1"/>
    <col min="2" max="2" width="30.7109375" customWidth="1"/>
    <col min="3" max="3" width="3.7109375" customWidth="1"/>
    <col min="4" max="4" width="30.7109375" customWidth="1"/>
    <col min="5" max="5" width="3.7109375" customWidth="1"/>
    <col min="6" max="6" width="30.7109375" customWidth="1"/>
    <col min="7" max="7" width="3.7109375" customWidth="1"/>
    <col min="8" max="8" width="30.7109375" customWidth="1"/>
    <col min="9" max="9" width="3.7109375" customWidth="1"/>
    <col min="10" max="10" width="8.7109375" customWidth="1"/>
    <col min="11" max="11" width="3.7109375" customWidth="1"/>
    <col min="12" max="12" width="19.7109375" customWidth="1"/>
    <col min="13" max="13" width="3.7109375" customWidth="1"/>
  </cols>
  <sheetData>
    <row r="1" spans="2:12" ht="17.25" customHeight="1" x14ac:dyDescent="0.25"/>
    <row r="2" spans="2:12" ht="43.5" customHeight="1" thickBot="1" x14ac:dyDescent="0.3">
      <c r="B2" s="2"/>
      <c r="C2" s="2"/>
      <c r="D2" s="2"/>
      <c r="E2" s="2"/>
      <c r="F2" s="2"/>
      <c r="G2" s="2"/>
      <c r="H2" s="48" t="str">
        <f ca="1">CONCATENATE("SALES ANALYSIS ", YEAR(TODAY())-1)</f>
        <v>SALES ANALYSIS 2020</v>
      </c>
      <c r="I2" s="48"/>
      <c r="J2" s="48"/>
      <c r="K2" s="48"/>
      <c r="L2" s="48"/>
    </row>
    <row r="3" spans="2:12" ht="29.25" customHeight="1" x14ac:dyDescent="0.25">
      <c r="B3" s="4" t="s">
        <v>0</v>
      </c>
    </row>
    <row r="4" spans="2:12" ht="29.25" hidden="1" customHeight="1" x14ac:dyDescent="0.25">
      <c r="B4" s="5"/>
    </row>
    <row r="5" spans="2:12" s="1" customFormat="1" ht="20.45" customHeight="1" x14ac:dyDescent="0.25">
      <c r="B5" s="6" t="str">
        <f>'Sales Data'!D5</f>
        <v>California</v>
      </c>
      <c r="D5" s="7" t="str">
        <f>'Sales Data'!E5</f>
        <v>Arizona</v>
      </c>
      <c r="F5" s="8" t="str">
        <f>'Sales Data'!F5</f>
        <v>Colorado</v>
      </c>
      <c r="H5" s="9" t="str">
        <f>'Sales Data'!G5</f>
        <v>Idaho</v>
      </c>
      <c r="J5" s="49" t="str">
        <f>'Sales Data'!H5</f>
        <v>Nevada</v>
      </c>
      <c r="K5" s="50"/>
      <c r="L5" s="51"/>
    </row>
    <row r="6" spans="2:12" ht="24" customHeight="1" x14ac:dyDescent="0.25">
      <c r="B6" s="10">
        <f>SUM('Sales Data'!D30:D41)</f>
        <v>4520205</v>
      </c>
      <c r="D6" s="11">
        <f>SUM('Sales Data'!E30:E41)</f>
        <v>1597770</v>
      </c>
      <c r="F6" s="12">
        <f>SUM('Sales Data'!F30:F41)</f>
        <v>1390690</v>
      </c>
      <c r="H6" s="13">
        <f>SUM('Sales Data'!G30:G41)</f>
        <v>842582</v>
      </c>
      <c r="J6" s="52">
        <f>SUM('Sales Data'!H30:H41)</f>
        <v>1612745</v>
      </c>
      <c r="K6" s="53"/>
      <c r="L6" s="54"/>
    </row>
    <row r="7" spans="2:12" ht="37.5" customHeight="1" x14ac:dyDescent="0.25">
      <c r="B7" s="14"/>
      <c r="D7" s="15"/>
      <c r="F7" s="15"/>
      <c r="H7" s="15"/>
      <c r="J7" s="55"/>
      <c r="K7" s="56"/>
      <c r="L7" s="57"/>
    </row>
    <row r="8" spans="2:12" ht="18.95" customHeight="1" x14ac:dyDescent="0.25"/>
    <row r="9" spans="2:12" s="1" customFormat="1" ht="20.45" customHeight="1" x14ac:dyDescent="0.25">
      <c r="B9" s="16" t="str">
        <f>'Sales Data'!I5</f>
        <v>New Mexico</v>
      </c>
      <c r="D9" s="6" t="str">
        <f>'Sales Data'!J5</f>
        <v>Oregon</v>
      </c>
      <c r="F9" s="7" t="str">
        <f>'Sales Data'!K5</f>
        <v>Utah</v>
      </c>
      <c r="H9" s="8" t="str">
        <f>'Sales Data'!L5</f>
        <v>Washington</v>
      </c>
      <c r="J9" s="58" t="str">
        <f>'Sales Data'!M5</f>
        <v>Wyoming</v>
      </c>
      <c r="K9" s="59"/>
      <c r="L9" s="60"/>
    </row>
    <row r="10" spans="2:12" ht="24" customHeight="1" x14ac:dyDescent="0.25">
      <c r="B10" s="10">
        <f>SUM('Sales Data'!I33:I44)</f>
        <v>670081</v>
      </c>
      <c r="D10" s="10">
        <f>SUM('Sales Data'!J33:J44)</f>
        <v>1137385</v>
      </c>
      <c r="F10" s="11">
        <f>SUM('Sales Data'!K33:K44)</f>
        <v>780455</v>
      </c>
      <c r="H10" s="12">
        <f>SUM('Sales Data'!L33:L44)</f>
        <v>1507033</v>
      </c>
      <c r="J10" s="61">
        <f>SUM('Sales Data'!M33:M44)</f>
        <v>437570</v>
      </c>
      <c r="K10" s="62"/>
      <c r="L10" s="63"/>
    </row>
    <row r="11" spans="2:12" ht="37.5" customHeight="1" x14ac:dyDescent="0.25">
      <c r="B11" s="14"/>
      <c r="D11" s="14"/>
      <c r="F11" s="15"/>
      <c r="H11" s="15"/>
      <c r="J11" s="55"/>
      <c r="K11" s="56"/>
      <c r="L11" s="57"/>
    </row>
    <row r="12" spans="2:12" ht="18.95" customHeight="1" x14ac:dyDescent="0.25"/>
    <row r="13" spans="2:12" s="1" customFormat="1" ht="18.95" customHeight="1" x14ac:dyDescent="0.25">
      <c r="B13" s="17"/>
      <c r="C13" s="18"/>
      <c r="D13" s="65" t="str">
        <f ca="1">CONCATENATE("FY ", YEAR(TODAY())-3)</f>
        <v>FY 2018</v>
      </c>
      <c r="E13" s="65"/>
      <c r="F13" s="65" t="str">
        <f ca="1">CONCATENATE("FY ", YEAR(TODAY())-2)</f>
        <v>FY 2019</v>
      </c>
      <c r="G13" s="65"/>
      <c r="H13" s="65" t="str">
        <f ca="1">CONCATENATE("FY ", YEAR(TODAY())-1)</f>
        <v>FY 2020</v>
      </c>
      <c r="I13" s="65"/>
      <c r="J13" s="18"/>
      <c r="K13" s="64" t="s">
        <v>11</v>
      </c>
      <c r="L13" s="64"/>
    </row>
    <row r="14" spans="2:12" s="1" customFormat="1" ht="18.95" customHeight="1" x14ac:dyDescent="0.25">
      <c r="B14" s="19" t="s">
        <v>12</v>
      </c>
      <c r="C14" s="20"/>
      <c r="D14" s="66">
        <v>712950</v>
      </c>
      <c r="E14" s="66"/>
      <c r="F14" s="66">
        <v>748434</v>
      </c>
      <c r="G14" s="66"/>
      <c r="H14" s="66">
        <v>676850</v>
      </c>
      <c r="I14" s="66"/>
      <c r="J14" s="21"/>
      <c r="K14" s="20"/>
      <c r="L14" s="41">
        <f>(H14-F14)/F14</f>
        <v>-9.5645040177223375E-2</v>
      </c>
    </row>
    <row r="15" spans="2:12" s="1" customFormat="1" ht="18.95" customHeight="1" x14ac:dyDescent="0.25">
      <c r="B15" s="22" t="s">
        <v>13</v>
      </c>
      <c r="C15" s="23"/>
      <c r="D15" s="46">
        <v>698545</v>
      </c>
      <c r="E15" s="46"/>
      <c r="F15" s="46">
        <v>811550</v>
      </c>
      <c r="G15" s="46"/>
      <c r="H15" s="46">
        <v>696175</v>
      </c>
      <c r="I15" s="46"/>
      <c r="J15" s="24"/>
      <c r="K15" s="23"/>
      <c r="L15" s="42">
        <f>(H15-F15)/F15</f>
        <v>-0.14216622512476126</v>
      </c>
    </row>
    <row r="16" spans="2:12" s="1" customFormat="1" ht="18.95" customHeight="1" x14ac:dyDescent="0.25">
      <c r="B16" s="25" t="s">
        <v>14</v>
      </c>
      <c r="C16" s="26"/>
      <c r="D16" s="45">
        <v>807694</v>
      </c>
      <c r="E16" s="45"/>
      <c r="F16" s="45">
        <v>852345</v>
      </c>
      <c r="G16" s="45"/>
      <c r="H16" s="45">
        <v>696175</v>
      </c>
      <c r="I16" s="45"/>
      <c r="J16" s="27"/>
      <c r="K16" s="26"/>
      <c r="L16" s="43">
        <f t="shared" ref="L16:L33" si="0">(H16-F16)/F16</f>
        <v>-0.18322392927746395</v>
      </c>
    </row>
    <row r="17" spans="2:12" s="1" customFormat="1" ht="18.95" customHeight="1" x14ac:dyDescent="0.25">
      <c r="B17" s="22" t="s">
        <v>15</v>
      </c>
      <c r="C17" s="23"/>
      <c r="D17" s="46">
        <v>724750</v>
      </c>
      <c r="E17" s="46"/>
      <c r="F17" s="46">
        <v>811550</v>
      </c>
      <c r="G17" s="46"/>
      <c r="H17" s="46">
        <v>625370</v>
      </c>
      <c r="I17" s="46"/>
      <c r="J17" s="24"/>
      <c r="K17" s="23"/>
      <c r="L17" s="42">
        <f t="shared" si="0"/>
        <v>-0.22941285194997227</v>
      </c>
    </row>
    <row r="18" spans="2:12" s="1" customFormat="1" ht="18.95" customHeight="1" x14ac:dyDescent="0.25">
      <c r="B18" s="25" t="s">
        <v>16</v>
      </c>
      <c r="C18" s="26"/>
      <c r="D18" s="45">
        <v>731300</v>
      </c>
      <c r="E18" s="45"/>
      <c r="F18" s="45">
        <v>805000</v>
      </c>
      <c r="G18" s="45"/>
      <c r="H18" s="45">
        <v>645815</v>
      </c>
      <c r="I18" s="45"/>
      <c r="J18" s="27"/>
      <c r="K18" s="26"/>
      <c r="L18" s="43">
        <f t="shared" si="0"/>
        <v>-0.19774534161490684</v>
      </c>
    </row>
    <row r="19" spans="2:12" s="1" customFormat="1" ht="18.95" customHeight="1" x14ac:dyDescent="0.25">
      <c r="B19" s="22" t="s">
        <v>17</v>
      </c>
      <c r="C19" s="23"/>
      <c r="D19" s="46">
        <v>740800</v>
      </c>
      <c r="E19" s="46"/>
      <c r="F19" s="46">
        <v>744577</v>
      </c>
      <c r="G19" s="46"/>
      <c r="H19" s="46">
        <v>657865</v>
      </c>
      <c r="I19" s="46"/>
      <c r="J19" s="24"/>
      <c r="K19" s="23"/>
      <c r="L19" s="42">
        <f t="shared" si="0"/>
        <v>-0.11645806948106106</v>
      </c>
    </row>
    <row r="20" spans="2:12" s="1" customFormat="1" ht="18.95" customHeight="1" x14ac:dyDescent="0.25">
      <c r="B20" s="25" t="s">
        <v>18</v>
      </c>
      <c r="C20" s="26"/>
      <c r="D20" s="45">
        <v>700760</v>
      </c>
      <c r="E20" s="45"/>
      <c r="F20" s="45">
        <v>805000</v>
      </c>
      <c r="G20" s="45"/>
      <c r="H20" s="45">
        <v>696175</v>
      </c>
      <c r="I20" s="45"/>
      <c r="J20" s="27"/>
      <c r="K20" s="26"/>
      <c r="L20" s="43">
        <f t="shared" si="0"/>
        <v>-0.13518633540372671</v>
      </c>
    </row>
    <row r="21" spans="2:12" s="1" customFormat="1" ht="18.95" customHeight="1" x14ac:dyDescent="0.25">
      <c r="B21" s="22" t="s">
        <v>19</v>
      </c>
      <c r="C21" s="23"/>
      <c r="D21" s="46">
        <v>689225</v>
      </c>
      <c r="E21" s="46"/>
      <c r="F21" s="46">
        <v>816800</v>
      </c>
      <c r="G21" s="46"/>
      <c r="H21" s="46">
        <v>696175</v>
      </c>
      <c r="I21" s="46"/>
      <c r="J21" s="24"/>
      <c r="K21" s="23"/>
      <c r="L21" s="42">
        <f t="shared" si="0"/>
        <v>-0.14767997061704211</v>
      </c>
    </row>
    <row r="22" spans="2:12" s="1" customFormat="1" ht="18.95" customHeight="1" x14ac:dyDescent="0.25">
      <c r="B22" s="25" t="s">
        <v>20</v>
      </c>
      <c r="C22" s="26"/>
      <c r="D22" s="45">
        <v>807379</v>
      </c>
      <c r="E22" s="45"/>
      <c r="F22" s="45">
        <v>836415</v>
      </c>
      <c r="G22" s="45"/>
      <c r="H22" s="45">
        <v>696175</v>
      </c>
      <c r="I22" s="45"/>
      <c r="J22" s="27"/>
      <c r="K22" s="26"/>
      <c r="L22" s="43">
        <f t="shared" si="0"/>
        <v>-0.16766796386961019</v>
      </c>
    </row>
    <row r="23" spans="2:12" s="1" customFormat="1" ht="18.95" customHeight="1" x14ac:dyDescent="0.25">
      <c r="B23" s="22" t="s">
        <v>21</v>
      </c>
      <c r="C23" s="23"/>
      <c r="D23" s="46">
        <v>747835</v>
      </c>
      <c r="E23" s="46"/>
      <c r="F23" s="46">
        <v>811550</v>
      </c>
      <c r="G23" s="46"/>
      <c r="H23" s="46">
        <v>696175</v>
      </c>
      <c r="I23" s="46"/>
      <c r="J23" s="24"/>
      <c r="K23" s="23"/>
      <c r="L23" s="42">
        <f t="shared" si="0"/>
        <v>-0.14216622512476126</v>
      </c>
    </row>
    <row r="24" spans="2:12" s="1" customFormat="1" ht="18.95" customHeight="1" x14ac:dyDescent="0.25">
      <c r="B24" s="25" t="s">
        <v>22</v>
      </c>
      <c r="C24" s="26"/>
      <c r="D24" s="45">
        <v>794695</v>
      </c>
      <c r="E24" s="45"/>
      <c r="F24" s="45">
        <v>843060</v>
      </c>
      <c r="G24" s="45"/>
      <c r="H24" s="45">
        <v>696175</v>
      </c>
      <c r="I24" s="45"/>
      <c r="J24" s="27"/>
      <c r="K24" s="26"/>
      <c r="L24" s="43">
        <f t="shared" si="0"/>
        <v>-0.17422840604464687</v>
      </c>
    </row>
    <row r="25" spans="2:12" s="1" customFormat="1" ht="18.95" customHeight="1" x14ac:dyDescent="0.25">
      <c r="B25" s="22" t="s">
        <v>23</v>
      </c>
      <c r="C25" s="23"/>
      <c r="D25" s="46">
        <v>731300</v>
      </c>
      <c r="E25" s="46"/>
      <c r="F25" s="46">
        <v>805000</v>
      </c>
      <c r="G25" s="46"/>
      <c r="H25" s="46">
        <v>781610</v>
      </c>
      <c r="I25" s="46"/>
      <c r="J25" s="24"/>
      <c r="K25" s="23"/>
      <c r="L25" s="42">
        <f t="shared" si="0"/>
        <v>-2.9055900621118014E-2</v>
      </c>
    </row>
    <row r="26" spans="2:12" s="1" customFormat="1" ht="18.95" customHeight="1" x14ac:dyDescent="0.25">
      <c r="B26" s="25" t="s">
        <v>24</v>
      </c>
      <c r="C26" s="26"/>
      <c r="D26" s="45">
        <v>724750</v>
      </c>
      <c r="E26" s="45"/>
      <c r="F26" s="45">
        <v>811550</v>
      </c>
      <c r="G26" s="45"/>
      <c r="H26" s="45">
        <v>633211</v>
      </c>
      <c r="I26" s="45"/>
      <c r="J26" s="27"/>
      <c r="K26" s="26"/>
      <c r="L26" s="43">
        <f t="shared" si="0"/>
        <v>-0.21975109358634712</v>
      </c>
    </row>
    <row r="27" spans="2:12" s="1" customFormat="1" ht="18.95" customHeight="1" x14ac:dyDescent="0.25">
      <c r="B27" s="22" t="s">
        <v>25</v>
      </c>
      <c r="C27" s="23"/>
      <c r="D27" s="46">
        <v>612678</v>
      </c>
      <c r="E27" s="46"/>
      <c r="F27" s="46">
        <v>773630</v>
      </c>
      <c r="G27" s="46"/>
      <c r="H27" s="46">
        <v>696175</v>
      </c>
      <c r="I27" s="46"/>
      <c r="J27" s="24"/>
      <c r="K27" s="23"/>
      <c r="L27" s="42">
        <f t="shared" si="0"/>
        <v>-0.10011891989710844</v>
      </c>
    </row>
    <row r="28" spans="2:12" s="1" customFormat="1" ht="18.95" customHeight="1" x14ac:dyDescent="0.25">
      <c r="B28" s="25" t="s">
        <v>26</v>
      </c>
      <c r="C28" s="26"/>
      <c r="D28" s="45">
        <v>731300</v>
      </c>
      <c r="E28" s="45"/>
      <c r="F28" s="45">
        <v>892800</v>
      </c>
      <c r="G28" s="45"/>
      <c r="H28" s="45">
        <v>742930</v>
      </c>
      <c r="I28" s="45"/>
      <c r="J28" s="27"/>
      <c r="K28" s="26"/>
      <c r="L28" s="43">
        <f t="shared" si="0"/>
        <v>-0.16786514336917563</v>
      </c>
    </row>
    <row r="29" spans="2:12" s="1" customFormat="1" ht="18.95" customHeight="1" x14ac:dyDescent="0.25">
      <c r="B29" s="22" t="s">
        <v>27</v>
      </c>
      <c r="C29" s="23"/>
      <c r="D29" s="46">
        <v>814811</v>
      </c>
      <c r="E29" s="46"/>
      <c r="F29" s="46">
        <v>846349</v>
      </c>
      <c r="G29" s="46"/>
      <c r="H29" s="46">
        <v>696175</v>
      </c>
      <c r="I29" s="46"/>
      <c r="J29" s="24"/>
      <c r="K29" s="23"/>
      <c r="L29" s="42">
        <f t="shared" si="0"/>
        <v>-0.17743744011040363</v>
      </c>
    </row>
    <row r="30" spans="2:12" s="1" customFormat="1" ht="18.95" customHeight="1" x14ac:dyDescent="0.25">
      <c r="B30" s="25" t="s">
        <v>28</v>
      </c>
      <c r="C30" s="26"/>
      <c r="D30" s="45">
        <v>787995</v>
      </c>
      <c r="E30" s="45"/>
      <c r="F30" s="45">
        <v>850950</v>
      </c>
      <c r="G30" s="45"/>
      <c r="H30" s="45">
        <v>696175</v>
      </c>
      <c r="I30" s="45"/>
      <c r="J30" s="27"/>
      <c r="K30" s="26"/>
      <c r="L30" s="43">
        <f t="shared" si="0"/>
        <v>-0.18188495211234504</v>
      </c>
    </row>
    <row r="31" spans="2:12" s="1" customFormat="1" ht="18.95" customHeight="1" x14ac:dyDescent="0.25">
      <c r="B31" s="22" t="s">
        <v>29</v>
      </c>
      <c r="C31" s="23"/>
      <c r="D31" s="46">
        <v>735150</v>
      </c>
      <c r="E31" s="46"/>
      <c r="F31" s="46">
        <v>880300</v>
      </c>
      <c r="G31" s="46"/>
      <c r="H31" s="46">
        <v>716380</v>
      </c>
      <c r="I31" s="46"/>
      <c r="J31" s="24"/>
      <c r="K31" s="23"/>
      <c r="L31" s="42">
        <f t="shared" si="0"/>
        <v>-0.18620924684766557</v>
      </c>
    </row>
    <row r="32" spans="2:12" s="1" customFormat="1" ht="18.95" customHeight="1" x14ac:dyDescent="0.25">
      <c r="B32" s="25" t="s">
        <v>30</v>
      </c>
      <c r="C32" s="26"/>
      <c r="D32" s="45">
        <v>724750</v>
      </c>
      <c r="E32" s="45"/>
      <c r="F32" s="45">
        <v>811550</v>
      </c>
      <c r="G32" s="45"/>
      <c r="H32" s="45">
        <v>773625</v>
      </c>
      <c r="I32" s="45"/>
      <c r="J32" s="27"/>
      <c r="K32" s="26"/>
      <c r="L32" s="43">
        <f t="shared" ref="L32" si="1">(H32-F32)/F32</f>
        <v>-4.6731563058345145E-2</v>
      </c>
    </row>
    <row r="33" spans="2:12" s="1" customFormat="1" ht="18.95" customHeight="1" x14ac:dyDescent="0.25">
      <c r="B33" s="22" t="s">
        <v>31</v>
      </c>
      <c r="C33" s="23"/>
      <c r="D33" s="46">
        <v>645772</v>
      </c>
      <c r="E33" s="46"/>
      <c r="F33" s="46">
        <v>771145</v>
      </c>
      <c r="G33" s="46"/>
      <c r="H33" s="46">
        <v>696175</v>
      </c>
      <c r="I33" s="46"/>
      <c r="J33" s="24"/>
      <c r="K33" s="23"/>
      <c r="L33" s="42">
        <f t="shared" si="0"/>
        <v>-9.7219070343450328E-2</v>
      </c>
    </row>
    <row r="34" spans="2:12" s="1" customFormat="1" ht="18.95" customHeight="1" x14ac:dyDescent="0.25">
      <c r="B34" s="28" t="s">
        <v>32</v>
      </c>
      <c r="C34" s="29"/>
      <c r="D34" s="47">
        <f>SUM(D14:E33)</f>
        <v>14664439</v>
      </c>
      <c r="E34" s="47"/>
      <c r="F34" s="47">
        <f>SUM(F14:G33)</f>
        <v>16329555</v>
      </c>
      <c r="G34" s="47"/>
      <c r="H34" s="47">
        <f>SUM(H14:I33)</f>
        <v>13911581</v>
      </c>
      <c r="I34" s="47"/>
      <c r="J34" s="30"/>
      <c r="K34" s="29"/>
      <c r="L34" s="44">
        <f t="shared" ref="L34" si="2">(H34-F34)/F34</f>
        <v>-0.14807347781369426</v>
      </c>
    </row>
  </sheetData>
  <mergeCells count="74">
    <mergeCell ref="D17:E17"/>
    <mergeCell ref="D18:E18"/>
    <mergeCell ref="H19:I19"/>
    <mergeCell ref="F19:G19"/>
    <mergeCell ref="D19:E19"/>
    <mergeCell ref="H17:I17"/>
    <mergeCell ref="H18:I18"/>
    <mergeCell ref="F17:G17"/>
    <mergeCell ref="F18:G18"/>
    <mergeCell ref="D14:E14"/>
    <mergeCell ref="H14:I14"/>
    <mergeCell ref="D15:E15"/>
    <mergeCell ref="H15:I15"/>
    <mergeCell ref="H16:I16"/>
    <mergeCell ref="D16:E16"/>
    <mergeCell ref="F14:G14"/>
    <mergeCell ref="F15:G15"/>
    <mergeCell ref="F16:G16"/>
    <mergeCell ref="J10:L10"/>
    <mergeCell ref="J11:L11"/>
    <mergeCell ref="K13:L13"/>
    <mergeCell ref="D13:E13"/>
    <mergeCell ref="H13:I13"/>
    <mergeCell ref="F13:G13"/>
    <mergeCell ref="H2:L2"/>
    <mergeCell ref="J5:L5"/>
    <mergeCell ref="J6:L6"/>
    <mergeCell ref="J7:L7"/>
    <mergeCell ref="J9:L9"/>
    <mergeCell ref="H26:I26"/>
    <mergeCell ref="H27:I27"/>
    <mergeCell ref="H28:I28"/>
    <mergeCell ref="H29:I29"/>
    <mergeCell ref="H30:I30"/>
    <mergeCell ref="D33:E33"/>
    <mergeCell ref="D34:E34"/>
    <mergeCell ref="F34:G34"/>
    <mergeCell ref="H34:I34"/>
    <mergeCell ref="H33:I33"/>
    <mergeCell ref="F33:G33"/>
    <mergeCell ref="D30:E30"/>
    <mergeCell ref="D31:E31"/>
    <mergeCell ref="F32:G32"/>
    <mergeCell ref="H32:I32"/>
    <mergeCell ref="D32:E32"/>
    <mergeCell ref="H31:I31"/>
    <mergeCell ref="F30:G30"/>
    <mergeCell ref="F31:G31"/>
    <mergeCell ref="D26:E26"/>
    <mergeCell ref="F26:G26"/>
    <mergeCell ref="D27:E27"/>
    <mergeCell ref="D28:E28"/>
    <mergeCell ref="D29:E29"/>
    <mergeCell ref="F29:G29"/>
    <mergeCell ref="F27:G27"/>
    <mergeCell ref="F28:G28"/>
    <mergeCell ref="F24:G24"/>
    <mergeCell ref="D24:E24"/>
    <mergeCell ref="H24:I24"/>
    <mergeCell ref="H25:I25"/>
    <mergeCell ref="D25:E25"/>
    <mergeCell ref="F25:G25"/>
    <mergeCell ref="F22:G22"/>
    <mergeCell ref="D22:E22"/>
    <mergeCell ref="H22:I22"/>
    <mergeCell ref="H23:I23"/>
    <mergeCell ref="D23:E23"/>
    <mergeCell ref="F23:G23"/>
    <mergeCell ref="F20:G20"/>
    <mergeCell ref="D20:E20"/>
    <mergeCell ref="H20:I20"/>
    <mergeCell ref="F21:G21"/>
    <mergeCell ref="D21:E21"/>
    <mergeCell ref="H21:I21"/>
  </mergeCells>
  <pageMargins left="0.7" right="0.7" top="0.75" bottom="0.75" header="0.3" footer="0.3"/>
  <pageSetup paperSize="9" scale="73" fitToHeight="0" orientation="landscape" r:id="rId1"/>
  <ignoredErrors>
    <ignoredError sqref="B10 D10 F10 H10 J10 B6 D6 F6 H6 J6" formulaRange="1"/>
  </ignoredErrors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lineWeight="1.5" displayEmptyCellsAs="gap" high="1" low="1" xr2:uid="{00000000-0003-0000-0000-000009000000}">
          <x14:colorSeries theme="6"/>
          <x14:colorNegative theme="5"/>
          <x14:colorAxis rgb="FF000000"/>
          <x14:colorMarkers theme="4" tint="-0.499984740745262"/>
          <x14:colorFirst theme="4" tint="0.39994506668294322"/>
          <x14:colorLast theme="4" tint="0.39994506668294322"/>
          <x14:colorHigh theme="6"/>
          <x14:colorLow theme="6"/>
          <x14:sparklines>
            <x14:sparkline>
              <xm:f>'Sales Data'!F30:F41</xm:f>
              <xm:sqref>F7</xm:sqref>
            </x14:sparkline>
          </x14:sparklines>
        </x14:sparklineGroup>
        <x14:sparklineGroup lineWeight="1.5" displayEmptyCellsAs="gap" high="1" low="1" xr2:uid="{00000000-0003-0000-0000-000008000000}">
          <x14:colorSeries theme="5"/>
          <x14:colorNegative theme="5"/>
          <x14:colorAxis rgb="FF000000"/>
          <x14:colorMarkers theme="4" tint="-0.499984740745262"/>
          <x14:colorFirst theme="4" tint="0.39994506668294322"/>
          <x14:colorLast theme="4" tint="0.39994506668294322"/>
          <x14:colorHigh theme="5"/>
          <x14:colorLow theme="5"/>
          <x14:sparklines>
            <x14:sparkline>
              <xm:f>'Sales Data'!E30:E41</xm:f>
              <xm:sqref>D7</xm:sqref>
            </x14:sparkline>
          </x14:sparklines>
        </x14:sparklineGroup>
        <x14:sparklineGroup lineWeight="1.5" displayEmptyCellsAs="gap" high="1" low="1" xr2:uid="{00000000-0003-0000-0000-000007000000}">
          <x14:colorSeries theme="7"/>
          <x14:colorNegative theme="5"/>
          <x14:colorAxis rgb="FF000000"/>
          <x14:colorMarkers theme="4" tint="-0.499984740745262"/>
          <x14:colorFirst theme="4" tint="0.39994506668294322"/>
          <x14:colorLast theme="4" tint="0.39994506668294322"/>
          <x14:colorHigh theme="7"/>
          <x14:colorLow theme="7"/>
          <x14:sparklines>
            <x14:sparkline>
              <xm:f>'Sales Data'!G30:G41</xm:f>
              <xm:sqref>H7</xm:sqref>
            </x14:sparkline>
          </x14:sparklines>
        </x14:sparklineGroup>
        <x14:sparklineGroup lineWeight="1.5" displayEmptyCellsAs="gap" high="1" low="1" xr2:uid="{00000000-0003-0000-0000-000006000000}">
          <x14:colorSeries theme="9"/>
          <x14:colorNegative theme="5"/>
          <x14:colorAxis rgb="FF000000"/>
          <x14:colorMarkers theme="4" tint="-0.499984740745262"/>
          <x14:colorFirst theme="4" tint="0.39994506668294322"/>
          <x14:colorLast theme="4" tint="0.39994506668294322"/>
          <x14:colorHigh theme="9"/>
          <x14:colorLow theme="9"/>
          <x14:sparklines>
            <x14:sparkline>
              <xm:f>'Sales Data'!H30:H41</xm:f>
              <xm:sqref>J7</xm:sqref>
            </x14:sparkline>
          </x14:sparklines>
        </x14:sparklineGroup>
        <x14:sparklineGroup lineWeight="1.5" displayEmptyCellsAs="gap" high="1" low="1" xr2:uid="{00000000-0003-0000-0000-000005000000}">
          <x14:colorSeries theme="9"/>
          <x14:colorNegative rgb="FFD00000"/>
          <x14:colorAxis rgb="FF000000"/>
          <x14:colorMarkers rgb="FFD00000"/>
          <x14:colorFirst rgb="FFD00000"/>
          <x14:colorLast rgb="FFD00000"/>
          <x14:colorHigh theme="9"/>
          <x14:colorLow theme="9"/>
          <x14:sparklines>
            <x14:sparkline>
              <xm:f>'Sales Data'!I30:I41</xm:f>
              <xm:sqref>B11</xm:sqref>
            </x14:sparkline>
          </x14:sparklines>
        </x14:sparklineGroup>
        <x14:sparklineGroup lineWeight="1.5" displayEmptyCellsAs="gap" high="1" low="1" xr2:uid="{00000000-0003-0000-0000-000004000000}">
          <x14:colorSeries theme="8"/>
          <x14:colorNegative rgb="FFD00000"/>
          <x14:colorAxis rgb="FF000000"/>
          <x14:colorMarkers theme="8"/>
          <x14:colorFirst rgb="FFD00000"/>
          <x14:colorLast rgb="FFD00000"/>
          <x14:colorHigh theme="8"/>
          <x14:colorLow theme="8"/>
          <x14:sparklines>
            <x14:sparkline>
              <xm:f>'Sales Data'!J30:J41</xm:f>
              <xm:sqref>D11</xm:sqref>
            </x14:sparkline>
          </x14:sparklines>
        </x14:sparklineGroup>
        <x14:sparklineGroup lineWeight="1.5" displayEmptyCellsAs="gap" high="1" low="1" xr2:uid="{00000000-0003-0000-0000-000003000000}">
          <x14:colorSeries theme="5"/>
          <x14:colorNegative rgb="FFD00000"/>
          <x14:colorAxis rgb="FF000000"/>
          <x14:colorMarkers rgb="FFD00000"/>
          <x14:colorFirst rgb="FFD00000"/>
          <x14:colorLast rgb="FFD00000"/>
          <x14:colorHigh theme="5"/>
          <x14:colorLow theme="5"/>
          <x14:sparklines>
            <x14:sparkline>
              <xm:f>'Sales Data'!K30:K41</xm:f>
              <xm:sqref>F11</xm:sqref>
            </x14:sparkline>
          </x14:sparklines>
        </x14:sparklineGroup>
        <x14:sparklineGroup lineWeight="1.5" displayEmptyCellsAs="gap" high="1" low="1" xr2:uid="{00000000-0003-0000-0000-000002000000}">
          <x14:colorSeries theme="6"/>
          <x14:colorNegative rgb="FFD00000"/>
          <x14:colorAxis rgb="FF000000"/>
          <x14:colorMarkers rgb="FFD00000"/>
          <x14:colorFirst rgb="FFD00000"/>
          <x14:colorLast rgb="FFD00000"/>
          <x14:colorHigh theme="6"/>
          <x14:colorLow theme="6"/>
          <x14:sparklines>
            <x14:sparkline>
              <xm:f>'Sales Data'!L30:L41</xm:f>
              <xm:sqref>H11</xm:sqref>
            </x14:sparkline>
          </x14:sparklines>
        </x14:sparklineGroup>
        <x14:sparklineGroup lineWeight="1.5" displayEmptyCellsAs="gap" high="1" low="1" xr2:uid="{00000000-0003-0000-0000-000001000000}">
          <x14:colorSeries theme="7"/>
          <x14:colorNegative rgb="FFD00000"/>
          <x14:colorAxis rgb="FF000000"/>
          <x14:colorMarkers rgb="FFD00000"/>
          <x14:colorFirst rgb="FFD00000"/>
          <x14:colorLast rgb="FFD00000"/>
          <x14:colorHigh theme="7"/>
          <x14:colorLow theme="7"/>
          <x14:sparklines>
            <x14:sparkline>
              <xm:f>'Sales Data'!M30:M41</xm:f>
              <xm:sqref>J11</xm:sqref>
            </x14:sparkline>
          </x14:sparklines>
        </x14:sparklineGroup>
        <x14:sparklineGroup lineWeight="1.5" displayEmptyCellsAs="gap" high="1" low="1" xr2:uid="{00000000-0003-0000-0000-000000000000}">
          <x14:colorSeries theme="8"/>
          <x14:colorNegative theme="5"/>
          <x14:colorAxis rgb="FF000000"/>
          <x14:colorMarkers theme="4" tint="-0.249977111117893"/>
          <x14:colorFirst theme="4" tint="-0.249977111117893"/>
          <x14:colorLast theme="4" tint="-0.249977111117893"/>
          <x14:colorHigh theme="8"/>
          <x14:colorLow theme="8"/>
          <x14:sparklines>
            <x14:sparkline>
              <xm:f>'Sales Data'!D30:D41</xm:f>
              <xm:sqref>B7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41"/>
  <sheetViews>
    <sheetView showGridLines="0" zoomScaleNormal="100" workbookViewId="0"/>
  </sheetViews>
  <sheetFormatPr defaultRowHeight="15" x14ac:dyDescent="0.25"/>
  <cols>
    <col min="1" max="1" width="3.7109375" customWidth="1"/>
    <col min="2" max="3" width="10.7109375" customWidth="1"/>
    <col min="4" max="14" width="20.7109375" customWidth="1"/>
  </cols>
  <sheetData>
    <row r="1" spans="2:14" ht="17.25" customHeight="1" x14ac:dyDescent="0.25"/>
    <row r="2" spans="2:14" ht="43.5" customHeight="1" thickBo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1"/>
      <c r="N2" s="3" t="str">
        <f ca="1">CONCATENATE("SALES ANALYSIS ", YEAR(TODAY())-1)</f>
        <v>SALES ANALYSIS 2020</v>
      </c>
    </row>
    <row r="3" spans="2:14" ht="28.15" customHeight="1" x14ac:dyDescent="0.25">
      <c r="B3" s="32" t="s">
        <v>33</v>
      </c>
    </row>
    <row r="4" spans="2:14" ht="28.15" hidden="1" customHeight="1" x14ac:dyDescent="0.25">
      <c r="B4" s="32"/>
    </row>
    <row r="5" spans="2:14" s="1" customFormat="1" ht="18.95" customHeight="1" x14ac:dyDescent="0.25">
      <c r="B5" s="33" t="s">
        <v>34</v>
      </c>
      <c r="C5" s="33" t="s">
        <v>35</v>
      </c>
      <c r="D5" s="34" t="s">
        <v>1</v>
      </c>
      <c r="E5" s="34" t="s">
        <v>2</v>
      </c>
      <c r="F5" s="34" t="s">
        <v>3</v>
      </c>
      <c r="G5" s="34" t="s">
        <v>4</v>
      </c>
      <c r="H5" s="34" t="s">
        <v>5</v>
      </c>
      <c r="I5" s="34" t="s">
        <v>6</v>
      </c>
      <c r="J5" s="34" t="s">
        <v>7</v>
      </c>
      <c r="K5" s="34" t="s">
        <v>8</v>
      </c>
      <c r="L5" s="34" t="s">
        <v>9</v>
      </c>
      <c r="M5" s="34" t="s">
        <v>10</v>
      </c>
      <c r="N5" s="34" t="s">
        <v>36</v>
      </c>
    </row>
    <row r="6" spans="2:14" ht="18.95" customHeight="1" x14ac:dyDescent="0.3">
      <c r="B6" s="35">
        <f ca="1">YEAR(TODAY())-3</f>
        <v>2018</v>
      </c>
      <c r="C6" s="36" t="s">
        <v>37</v>
      </c>
      <c r="D6" s="37">
        <v>306875</v>
      </c>
      <c r="E6" s="37">
        <v>156305</v>
      </c>
      <c r="F6" s="37">
        <v>190235</v>
      </c>
      <c r="G6" s="37">
        <v>94150</v>
      </c>
      <c r="H6" s="37">
        <v>218065</v>
      </c>
      <c r="I6" s="37">
        <v>75450</v>
      </c>
      <c r="J6" s="37">
        <v>167700</v>
      </c>
      <c r="K6" s="37">
        <v>99600</v>
      </c>
      <c r="L6" s="37">
        <v>169985</v>
      </c>
      <c r="M6" s="37">
        <v>73400</v>
      </c>
      <c r="N6" s="37">
        <f>SUM(D6:M6)</f>
        <v>1551765</v>
      </c>
    </row>
    <row r="7" spans="2:14" ht="18.95" customHeight="1" x14ac:dyDescent="0.3">
      <c r="B7" s="38"/>
      <c r="C7" s="38" t="s">
        <v>38</v>
      </c>
      <c r="D7" s="39">
        <v>463550</v>
      </c>
      <c r="E7" s="39">
        <v>91450</v>
      </c>
      <c r="F7" s="39">
        <v>46065</v>
      </c>
      <c r="G7" s="39">
        <v>78300</v>
      </c>
      <c r="H7" s="39">
        <v>188965</v>
      </c>
      <c r="I7" s="39">
        <v>68235</v>
      </c>
      <c r="J7" s="39">
        <v>137645</v>
      </c>
      <c r="K7" s="39">
        <v>73490</v>
      </c>
      <c r="L7" s="39">
        <v>122585</v>
      </c>
      <c r="M7" s="39">
        <v>44750</v>
      </c>
      <c r="N7" s="39">
        <f t="shared" ref="N7:N39" si="0">SUM(D7:M7)</f>
        <v>1315035</v>
      </c>
    </row>
    <row r="8" spans="2:14" ht="18.95" customHeight="1" x14ac:dyDescent="0.3">
      <c r="B8" s="35"/>
      <c r="C8" s="36" t="s">
        <v>39</v>
      </c>
      <c r="D8" s="37">
        <v>217765</v>
      </c>
      <c r="E8" s="37">
        <v>56045</v>
      </c>
      <c r="F8" s="37">
        <v>119005</v>
      </c>
      <c r="G8" s="37">
        <v>15650</v>
      </c>
      <c r="H8" s="37">
        <v>71350</v>
      </c>
      <c r="I8" s="37">
        <v>44800</v>
      </c>
      <c r="J8" s="37">
        <v>75005</v>
      </c>
      <c r="K8" s="37">
        <v>56505</v>
      </c>
      <c r="L8" s="37">
        <v>137490</v>
      </c>
      <c r="M8" s="37">
        <v>8600</v>
      </c>
      <c r="N8" s="37">
        <f t="shared" si="0"/>
        <v>802215</v>
      </c>
    </row>
    <row r="9" spans="2:14" ht="18.95" customHeight="1" x14ac:dyDescent="0.3">
      <c r="B9" s="38"/>
      <c r="C9" s="38" t="s">
        <v>40</v>
      </c>
      <c r="D9" s="39">
        <v>360285</v>
      </c>
      <c r="E9" s="39">
        <v>159455</v>
      </c>
      <c r="F9" s="39">
        <v>116508</v>
      </c>
      <c r="G9" s="39">
        <v>116340</v>
      </c>
      <c r="H9" s="39">
        <v>157408</v>
      </c>
      <c r="I9" s="39">
        <v>94730</v>
      </c>
      <c r="J9" s="39">
        <v>153325</v>
      </c>
      <c r="K9" s="39">
        <v>83849</v>
      </c>
      <c r="L9" s="39">
        <v>154204</v>
      </c>
      <c r="M9" s="39">
        <v>79167</v>
      </c>
      <c r="N9" s="39">
        <f t="shared" si="0"/>
        <v>1475271</v>
      </c>
    </row>
    <row r="10" spans="2:14" ht="18.95" customHeight="1" x14ac:dyDescent="0.3">
      <c r="B10" s="35"/>
      <c r="C10" s="36" t="s">
        <v>41</v>
      </c>
      <c r="D10" s="37">
        <v>330570</v>
      </c>
      <c r="E10" s="37">
        <v>116165</v>
      </c>
      <c r="F10" s="37">
        <v>91525</v>
      </c>
      <c r="G10" s="37">
        <v>41020</v>
      </c>
      <c r="H10" s="37">
        <v>57450</v>
      </c>
      <c r="I10" s="37">
        <v>44450</v>
      </c>
      <c r="J10" s="37">
        <v>117850</v>
      </c>
      <c r="K10" s="37">
        <v>92150</v>
      </c>
      <c r="L10" s="37">
        <v>145575</v>
      </c>
      <c r="M10" s="37">
        <v>9800</v>
      </c>
      <c r="N10" s="37">
        <f t="shared" si="0"/>
        <v>1046555</v>
      </c>
    </row>
    <row r="11" spans="2:14" ht="18.95" customHeight="1" x14ac:dyDescent="0.3">
      <c r="B11" s="38"/>
      <c r="C11" s="38" t="s">
        <v>42</v>
      </c>
      <c r="D11" s="39">
        <v>194215</v>
      </c>
      <c r="E11" s="39">
        <v>120535</v>
      </c>
      <c r="F11" s="39">
        <v>137500</v>
      </c>
      <c r="G11" s="39">
        <v>86955</v>
      </c>
      <c r="H11" s="39">
        <v>115680</v>
      </c>
      <c r="I11" s="39">
        <v>76700</v>
      </c>
      <c r="J11" s="39">
        <v>99835</v>
      </c>
      <c r="K11" s="39">
        <v>62235</v>
      </c>
      <c r="L11" s="39">
        <v>108170</v>
      </c>
      <c r="M11" s="39">
        <v>83155</v>
      </c>
      <c r="N11" s="39">
        <f t="shared" si="0"/>
        <v>1084980</v>
      </c>
    </row>
    <row r="12" spans="2:14" ht="18.95" customHeight="1" x14ac:dyDescent="0.3">
      <c r="B12" s="35"/>
      <c r="C12" s="36" t="s">
        <v>43</v>
      </c>
      <c r="D12" s="37">
        <v>287305</v>
      </c>
      <c r="E12" s="37">
        <v>148560</v>
      </c>
      <c r="F12" s="37">
        <v>73300</v>
      </c>
      <c r="G12" s="37">
        <v>39080</v>
      </c>
      <c r="H12" s="37">
        <v>56300</v>
      </c>
      <c r="I12" s="37">
        <v>86720</v>
      </c>
      <c r="J12" s="37">
        <v>94135</v>
      </c>
      <c r="K12" s="37">
        <v>47530</v>
      </c>
      <c r="L12" s="37">
        <v>168650</v>
      </c>
      <c r="M12" s="37">
        <v>1200</v>
      </c>
      <c r="N12" s="37">
        <f t="shared" si="0"/>
        <v>1002780</v>
      </c>
    </row>
    <row r="13" spans="2:14" ht="18.95" customHeight="1" x14ac:dyDescent="0.3">
      <c r="B13" s="38"/>
      <c r="C13" s="38" t="s">
        <v>44</v>
      </c>
      <c r="D13" s="39">
        <v>290410</v>
      </c>
      <c r="E13" s="39">
        <v>136995</v>
      </c>
      <c r="F13" s="39">
        <v>128265</v>
      </c>
      <c r="G13" s="39">
        <v>99305</v>
      </c>
      <c r="H13" s="39">
        <v>149530</v>
      </c>
      <c r="I13" s="39">
        <v>69510</v>
      </c>
      <c r="J13" s="39">
        <v>140285</v>
      </c>
      <c r="K13" s="39">
        <v>94548</v>
      </c>
      <c r="L13" s="39">
        <v>157805</v>
      </c>
      <c r="M13" s="39">
        <v>111550</v>
      </c>
      <c r="N13" s="39">
        <f t="shared" si="0"/>
        <v>1378203</v>
      </c>
    </row>
    <row r="14" spans="2:14" ht="18.95" customHeight="1" x14ac:dyDescent="0.3">
      <c r="B14" s="35"/>
      <c r="C14" s="36" t="s">
        <v>45</v>
      </c>
      <c r="D14" s="37">
        <v>398870</v>
      </c>
      <c r="E14" s="37">
        <v>112280</v>
      </c>
      <c r="F14" s="37">
        <v>89300</v>
      </c>
      <c r="G14" s="37">
        <v>56700</v>
      </c>
      <c r="H14" s="37">
        <v>132325</v>
      </c>
      <c r="I14" s="37">
        <v>45975</v>
      </c>
      <c r="J14" s="37">
        <v>129300</v>
      </c>
      <c r="K14" s="37">
        <v>53505</v>
      </c>
      <c r="L14" s="37">
        <v>154675</v>
      </c>
      <c r="M14" s="37">
        <v>13800</v>
      </c>
      <c r="N14" s="37">
        <f t="shared" si="0"/>
        <v>1186730</v>
      </c>
    </row>
    <row r="15" spans="2:14" ht="18.95" customHeight="1" x14ac:dyDescent="0.3">
      <c r="B15" s="38"/>
      <c r="C15" s="38" t="s">
        <v>46</v>
      </c>
      <c r="D15" s="39">
        <v>252960</v>
      </c>
      <c r="E15" s="39">
        <v>87475</v>
      </c>
      <c r="F15" s="39">
        <v>143105</v>
      </c>
      <c r="G15" s="39">
        <v>60200</v>
      </c>
      <c r="H15" s="39">
        <v>104115</v>
      </c>
      <c r="I15" s="39">
        <v>89560</v>
      </c>
      <c r="J15" s="39">
        <v>141005</v>
      </c>
      <c r="K15" s="39">
        <v>78065</v>
      </c>
      <c r="L15" s="39">
        <v>152625</v>
      </c>
      <c r="M15" s="39">
        <v>81800</v>
      </c>
      <c r="N15" s="39">
        <f t="shared" si="0"/>
        <v>1190910</v>
      </c>
    </row>
    <row r="16" spans="2:14" ht="18.95" customHeight="1" x14ac:dyDescent="0.3">
      <c r="B16" s="35"/>
      <c r="C16" s="36" t="s">
        <v>47</v>
      </c>
      <c r="D16" s="37">
        <v>266060</v>
      </c>
      <c r="E16" s="37">
        <v>102490</v>
      </c>
      <c r="F16" s="37">
        <v>118400</v>
      </c>
      <c r="G16" s="37">
        <v>55815</v>
      </c>
      <c r="H16" s="37">
        <v>123940</v>
      </c>
      <c r="I16" s="37">
        <v>61970</v>
      </c>
      <c r="J16" s="37">
        <v>149710</v>
      </c>
      <c r="K16" s="37">
        <v>65890</v>
      </c>
      <c r="L16" s="37">
        <v>142675</v>
      </c>
      <c r="M16" s="37">
        <v>27700</v>
      </c>
      <c r="N16" s="37">
        <f t="shared" si="0"/>
        <v>1114650</v>
      </c>
    </row>
    <row r="17" spans="2:14" ht="18.95" customHeight="1" x14ac:dyDescent="0.3">
      <c r="B17" s="38"/>
      <c r="C17" s="38" t="s">
        <v>48</v>
      </c>
      <c r="D17" s="39">
        <v>489755</v>
      </c>
      <c r="E17" s="39">
        <v>131215</v>
      </c>
      <c r="F17" s="39">
        <v>127080</v>
      </c>
      <c r="G17" s="39">
        <v>52600</v>
      </c>
      <c r="H17" s="39">
        <v>109950</v>
      </c>
      <c r="I17" s="39">
        <v>85315</v>
      </c>
      <c r="J17" s="39">
        <v>131945</v>
      </c>
      <c r="K17" s="39">
        <v>114530</v>
      </c>
      <c r="L17" s="39">
        <v>222255</v>
      </c>
      <c r="M17" s="39">
        <v>51900</v>
      </c>
      <c r="N17" s="39">
        <f t="shared" si="0"/>
        <v>1516545</v>
      </c>
    </row>
    <row r="18" spans="2:14" ht="18.95" customHeight="1" x14ac:dyDescent="0.3">
      <c r="B18" s="35">
        <f ca="1">YEAR(TODAY())-2</f>
        <v>2019</v>
      </c>
      <c r="C18" s="36" t="s">
        <v>37</v>
      </c>
      <c r="D18" s="37">
        <v>664550</v>
      </c>
      <c r="E18" s="37">
        <v>307540</v>
      </c>
      <c r="F18" s="37">
        <v>249840</v>
      </c>
      <c r="G18" s="37">
        <v>165810</v>
      </c>
      <c r="H18" s="37">
        <v>249740</v>
      </c>
      <c r="I18" s="37">
        <v>146265</v>
      </c>
      <c r="J18" s="37">
        <v>284860</v>
      </c>
      <c r="K18" s="37">
        <v>139855</v>
      </c>
      <c r="L18" s="37">
        <v>337675</v>
      </c>
      <c r="M18" s="37">
        <v>78280</v>
      </c>
      <c r="N18" s="37">
        <f t="shared" si="0"/>
        <v>2624415</v>
      </c>
    </row>
    <row r="19" spans="2:14" ht="18.95" customHeight="1" x14ac:dyDescent="0.3">
      <c r="B19" s="38"/>
      <c r="C19" s="38" t="s">
        <v>38</v>
      </c>
      <c r="D19" s="39">
        <v>372950</v>
      </c>
      <c r="E19" s="39">
        <v>186270</v>
      </c>
      <c r="F19" s="39">
        <v>97700</v>
      </c>
      <c r="G19" s="39">
        <v>109965</v>
      </c>
      <c r="H19" s="39">
        <v>152600</v>
      </c>
      <c r="I19" s="39">
        <v>99265</v>
      </c>
      <c r="J19" s="39">
        <v>143485</v>
      </c>
      <c r="K19" s="39">
        <v>71749</v>
      </c>
      <c r="L19" s="39">
        <v>166225</v>
      </c>
      <c r="M19" s="39">
        <v>97250</v>
      </c>
      <c r="N19" s="39">
        <f t="shared" si="0"/>
        <v>1497459</v>
      </c>
    </row>
    <row r="20" spans="2:14" ht="18.95" customHeight="1" x14ac:dyDescent="0.3">
      <c r="B20" s="35"/>
      <c r="C20" s="36" t="s">
        <v>39</v>
      </c>
      <c r="D20" s="37">
        <v>487865</v>
      </c>
      <c r="E20" s="37">
        <v>122440</v>
      </c>
      <c r="F20" s="37">
        <v>107365</v>
      </c>
      <c r="G20" s="37">
        <v>79485</v>
      </c>
      <c r="H20" s="37">
        <v>180830</v>
      </c>
      <c r="I20" s="37">
        <v>67650</v>
      </c>
      <c r="J20" s="37">
        <v>101425</v>
      </c>
      <c r="K20" s="37">
        <v>82700</v>
      </c>
      <c r="L20" s="37">
        <v>156010</v>
      </c>
      <c r="M20" s="37">
        <v>30800</v>
      </c>
      <c r="N20" s="37">
        <f t="shared" si="0"/>
        <v>1416570</v>
      </c>
    </row>
    <row r="21" spans="2:14" ht="18.95" customHeight="1" x14ac:dyDescent="0.3">
      <c r="B21" s="38"/>
      <c r="C21" s="38" t="s">
        <v>40</v>
      </c>
      <c r="D21" s="39">
        <v>317190</v>
      </c>
      <c r="E21" s="39">
        <v>156515</v>
      </c>
      <c r="F21" s="39">
        <v>185730</v>
      </c>
      <c r="G21" s="39">
        <v>73265</v>
      </c>
      <c r="H21" s="39">
        <v>100855</v>
      </c>
      <c r="I21" s="39">
        <v>77150</v>
      </c>
      <c r="J21" s="39">
        <v>176870</v>
      </c>
      <c r="K21" s="39">
        <v>125290</v>
      </c>
      <c r="L21" s="39">
        <v>199185</v>
      </c>
      <c r="M21" s="39">
        <v>51325</v>
      </c>
      <c r="N21" s="39">
        <f t="shared" si="0"/>
        <v>1463375</v>
      </c>
    </row>
    <row r="22" spans="2:14" ht="18.95" customHeight="1" x14ac:dyDescent="0.3">
      <c r="B22" s="35"/>
      <c r="C22" s="36" t="s">
        <v>41</v>
      </c>
      <c r="D22" s="37">
        <v>288790</v>
      </c>
      <c r="E22" s="37">
        <v>72300</v>
      </c>
      <c r="F22" s="37">
        <v>89095</v>
      </c>
      <c r="G22" s="37">
        <v>73965</v>
      </c>
      <c r="H22" s="37">
        <v>186900</v>
      </c>
      <c r="I22" s="37">
        <v>64975</v>
      </c>
      <c r="J22" s="37">
        <v>93150</v>
      </c>
      <c r="K22" s="37">
        <v>47135</v>
      </c>
      <c r="L22" s="37">
        <v>86250</v>
      </c>
      <c r="M22" s="37">
        <v>54860</v>
      </c>
      <c r="N22" s="37">
        <f t="shared" si="0"/>
        <v>1057420</v>
      </c>
    </row>
    <row r="23" spans="2:14" ht="18.95" customHeight="1" x14ac:dyDescent="0.3">
      <c r="B23" s="38"/>
      <c r="C23" s="38" t="s">
        <v>42</v>
      </c>
      <c r="D23" s="39">
        <v>498275</v>
      </c>
      <c r="E23" s="39">
        <v>160375</v>
      </c>
      <c r="F23" s="39">
        <v>92525</v>
      </c>
      <c r="G23" s="39">
        <v>90205</v>
      </c>
      <c r="H23" s="39">
        <v>151225</v>
      </c>
      <c r="I23" s="39">
        <v>77825</v>
      </c>
      <c r="J23" s="39">
        <v>146205</v>
      </c>
      <c r="K23" s="39">
        <v>64560</v>
      </c>
      <c r="L23" s="39">
        <v>190245</v>
      </c>
      <c r="M23" s="39">
        <v>30150</v>
      </c>
      <c r="N23" s="39">
        <f t="shared" si="0"/>
        <v>1501590</v>
      </c>
    </row>
    <row r="24" spans="2:14" ht="18.95" customHeight="1" x14ac:dyDescent="0.3">
      <c r="B24" s="35"/>
      <c r="C24" s="36" t="s">
        <v>43</v>
      </c>
      <c r="D24" s="37">
        <v>264972</v>
      </c>
      <c r="E24" s="37">
        <v>119400</v>
      </c>
      <c r="F24" s="37">
        <v>143675</v>
      </c>
      <c r="G24" s="37">
        <v>57560</v>
      </c>
      <c r="H24" s="37">
        <v>97408</v>
      </c>
      <c r="I24" s="37">
        <v>82800</v>
      </c>
      <c r="J24" s="37">
        <v>107105</v>
      </c>
      <c r="K24" s="37">
        <v>137950</v>
      </c>
      <c r="L24" s="37">
        <v>136300</v>
      </c>
      <c r="M24" s="37">
        <v>60310</v>
      </c>
      <c r="N24" s="37">
        <f t="shared" si="0"/>
        <v>1207480</v>
      </c>
    </row>
    <row r="25" spans="2:14" ht="18.95" customHeight="1" x14ac:dyDescent="0.3">
      <c r="B25" s="38"/>
      <c r="C25" s="38" t="s">
        <v>44</v>
      </c>
      <c r="D25" s="39">
        <v>258050</v>
      </c>
      <c r="E25" s="39">
        <v>75725</v>
      </c>
      <c r="F25" s="39">
        <v>33125</v>
      </c>
      <c r="G25" s="39">
        <v>41900</v>
      </c>
      <c r="H25" s="39">
        <v>56725</v>
      </c>
      <c r="I25" s="39">
        <v>30200</v>
      </c>
      <c r="J25" s="39">
        <v>71755</v>
      </c>
      <c r="K25" s="39">
        <v>18875</v>
      </c>
      <c r="L25" s="39">
        <v>111095</v>
      </c>
      <c r="M25" s="39">
        <v>12700</v>
      </c>
      <c r="N25" s="39">
        <f t="shared" si="0"/>
        <v>710150</v>
      </c>
    </row>
    <row r="26" spans="2:14" ht="18.95" customHeight="1" x14ac:dyDescent="0.3">
      <c r="B26" s="35"/>
      <c r="C26" s="36" t="s">
        <v>45</v>
      </c>
      <c r="D26" s="37">
        <v>274860</v>
      </c>
      <c r="E26" s="37">
        <v>168100</v>
      </c>
      <c r="F26" s="37">
        <v>176895</v>
      </c>
      <c r="G26" s="37">
        <v>71100</v>
      </c>
      <c r="H26" s="37">
        <v>84400</v>
      </c>
      <c r="I26" s="37">
        <v>73800</v>
      </c>
      <c r="J26" s="37">
        <v>130690</v>
      </c>
      <c r="K26" s="37">
        <v>96795</v>
      </c>
      <c r="L26" s="37">
        <v>151650</v>
      </c>
      <c r="M26" s="37">
        <v>68950</v>
      </c>
      <c r="N26" s="37">
        <f t="shared" si="0"/>
        <v>1297240</v>
      </c>
    </row>
    <row r="27" spans="2:14" ht="18.95" customHeight="1" x14ac:dyDescent="0.3">
      <c r="B27" s="38"/>
      <c r="C27" s="38" t="s">
        <v>46</v>
      </c>
      <c r="D27" s="39">
        <v>280410</v>
      </c>
      <c r="E27" s="39">
        <v>107601</v>
      </c>
      <c r="F27" s="39">
        <v>38095</v>
      </c>
      <c r="G27" s="39">
        <v>67200</v>
      </c>
      <c r="H27" s="39">
        <v>116420</v>
      </c>
      <c r="I27" s="39">
        <v>78100</v>
      </c>
      <c r="J27" s="39">
        <v>72685</v>
      </c>
      <c r="K27" s="39">
        <v>43550</v>
      </c>
      <c r="L27" s="39">
        <v>129235</v>
      </c>
      <c r="M27" s="39">
        <v>29550</v>
      </c>
      <c r="N27" s="39">
        <f t="shared" si="0"/>
        <v>962846</v>
      </c>
    </row>
    <row r="28" spans="2:14" ht="18.95" customHeight="1" x14ac:dyDescent="0.3">
      <c r="B28" s="35"/>
      <c r="C28" s="36" t="s">
        <v>47</v>
      </c>
      <c r="D28" s="37">
        <v>381505</v>
      </c>
      <c r="E28" s="37">
        <v>167825</v>
      </c>
      <c r="F28" s="37">
        <v>158235</v>
      </c>
      <c r="G28" s="37">
        <v>90110</v>
      </c>
      <c r="H28" s="37">
        <v>114320</v>
      </c>
      <c r="I28" s="37">
        <v>93050</v>
      </c>
      <c r="J28" s="37">
        <v>195865</v>
      </c>
      <c r="K28" s="37">
        <v>95210</v>
      </c>
      <c r="L28" s="37">
        <v>233560</v>
      </c>
      <c r="M28" s="37">
        <v>83950</v>
      </c>
      <c r="N28" s="37">
        <f t="shared" si="0"/>
        <v>1613630</v>
      </c>
    </row>
    <row r="29" spans="2:14" ht="18.95" customHeight="1" x14ac:dyDescent="0.3">
      <c r="B29" s="38"/>
      <c r="C29" s="38" t="s">
        <v>48</v>
      </c>
      <c r="D29" s="39">
        <v>172965</v>
      </c>
      <c r="E29" s="39">
        <v>71950</v>
      </c>
      <c r="F29" s="39">
        <v>101600</v>
      </c>
      <c r="G29" s="39">
        <v>75650</v>
      </c>
      <c r="H29" s="39">
        <v>141025</v>
      </c>
      <c r="I29" s="39">
        <v>54600</v>
      </c>
      <c r="J29" s="39">
        <v>99040</v>
      </c>
      <c r="K29" s="39">
        <v>55450</v>
      </c>
      <c r="L29" s="39">
        <v>111500</v>
      </c>
      <c r="M29" s="39">
        <v>93600</v>
      </c>
      <c r="N29" s="39">
        <f t="shared" si="0"/>
        <v>977380</v>
      </c>
    </row>
    <row r="30" spans="2:14" ht="18.95" customHeight="1" x14ac:dyDescent="0.3">
      <c r="B30" s="35">
        <f ca="1">YEAR(TODAY())-1</f>
        <v>2020</v>
      </c>
      <c r="C30" s="36" t="s">
        <v>37</v>
      </c>
      <c r="D30" s="37">
        <v>329000</v>
      </c>
      <c r="E30" s="37">
        <v>122450</v>
      </c>
      <c r="F30" s="37">
        <v>85520</v>
      </c>
      <c r="G30" s="37">
        <v>45745</v>
      </c>
      <c r="H30" s="37">
        <v>52185</v>
      </c>
      <c r="I30" s="37">
        <v>49700</v>
      </c>
      <c r="J30" s="37">
        <v>120700</v>
      </c>
      <c r="K30" s="37">
        <v>68280</v>
      </c>
      <c r="L30" s="37">
        <v>144285</v>
      </c>
      <c r="M30" s="37">
        <v>2100</v>
      </c>
      <c r="N30" s="37">
        <f t="shared" si="0"/>
        <v>1019965</v>
      </c>
    </row>
    <row r="31" spans="2:14" ht="18.95" customHeight="1" x14ac:dyDescent="0.3">
      <c r="B31" s="38"/>
      <c r="C31" s="38" t="s">
        <v>38</v>
      </c>
      <c r="D31" s="39">
        <v>223825</v>
      </c>
      <c r="E31" s="39">
        <v>110940</v>
      </c>
      <c r="F31" s="39">
        <v>149975</v>
      </c>
      <c r="G31" s="39">
        <v>59030</v>
      </c>
      <c r="H31" s="39">
        <v>138110</v>
      </c>
      <c r="I31" s="39">
        <v>95050</v>
      </c>
      <c r="J31" s="39">
        <v>161425</v>
      </c>
      <c r="K31" s="39">
        <v>90330</v>
      </c>
      <c r="L31" s="39">
        <v>137170</v>
      </c>
      <c r="M31" s="39">
        <v>78100</v>
      </c>
      <c r="N31" s="39">
        <f t="shared" si="0"/>
        <v>1243955</v>
      </c>
    </row>
    <row r="32" spans="2:14" ht="18.95" customHeight="1" x14ac:dyDescent="0.3">
      <c r="B32" s="35"/>
      <c r="C32" s="36" t="s">
        <v>39</v>
      </c>
      <c r="D32" s="37">
        <v>647465</v>
      </c>
      <c r="E32" s="37">
        <v>179200</v>
      </c>
      <c r="F32" s="37">
        <v>123025</v>
      </c>
      <c r="G32" s="37">
        <v>85350</v>
      </c>
      <c r="H32" s="37">
        <v>123955</v>
      </c>
      <c r="I32" s="37">
        <v>97600</v>
      </c>
      <c r="J32" s="37">
        <v>162795</v>
      </c>
      <c r="K32" s="37">
        <v>113800</v>
      </c>
      <c r="L32" s="37">
        <v>250465</v>
      </c>
      <c r="M32" s="37">
        <v>16050</v>
      </c>
      <c r="N32" s="37">
        <f t="shared" si="0"/>
        <v>1799705</v>
      </c>
    </row>
    <row r="33" spans="2:14" ht="18.95" customHeight="1" x14ac:dyDescent="0.3">
      <c r="B33" s="38"/>
      <c r="C33" s="38" t="s">
        <v>40</v>
      </c>
      <c r="D33" s="39">
        <v>623875</v>
      </c>
      <c r="E33" s="39">
        <v>323235</v>
      </c>
      <c r="F33" s="39">
        <v>183445</v>
      </c>
      <c r="G33" s="39">
        <v>150342</v>
      </c>
      <c r="H33" s="39">
        <v>227620</v>
      </c>
      <c r="I33" s="39">
        <v>157941</v>
      </c>
      <c r="J33" s="39">
        <v>219895</v>
      </c>
      <c r="K33" s="39">
        <v>136455</v>
      </c>
      <c r="L33" s="39">
        <v>299680</v>
      </c>
      <c r="M33" s="39">
        <v>83740</v>
      </c>
      <c r="N33" s="39">
        <f t="shared" si="0"/>
        <v>2406228</v>
      </c>
    </row>
    <row r="34" spans="2:14" ht="18.95" customHeight="1" x14ac:dyDescent="0.3">
      <c r="B34" s="35"/>
      <c r="C34" s="36" t="s">
        <v>41</v>
      </c>
      <c r="D34" s="37">
        <v>336560</v>
      </c>
      <c r="E34" s="37">
        <v>133720</v>
      </c>
      <c r="F34" s="37">
        <v>137720</v>
      </c>
      <c r="G34" s="37">
        <v>81515</v>
      </c>
      <c r="H34" s="37">
        <v>141020</v>
      </c>
      <c r="I34" s="37">
        <v>62305</v>
      </c>
      <c r="J34" s="37">
        <v>122770</v>
      </c>
      <c r="K34" s="37">
        <v>105445</v>
      </c>
      <c r="L34" s="37">
        <v>197435</v>
      </c>
      <c r="M34" s="37">
        <v>80790</v>
      </c>
      <c r="N34" s="37">
        <f t="shared" si="0"/>
        <v>1399280</v>
      </c>
    </row>
    <row r="35" spans="2:14" ht="18.95" customHeight="1" x14ac:dyDescent="0.3">
      <c r="B35" s="38"/>
      <c r="C35" s="38" t="s">
        <v>42</v>
      </c>
      <c r="D35" s="39">
        <v>341395</v>
      </c>
      <c r="E35" s="39">
        <v>158120</v>
      </c>
      <c r="F35" s="39">
        <v>199670</v>
      </c>
      <c r="G35" s="39">
        <v>91250</v>
      </c>
      <c r="H35" s="39">
        <v>210300</v>
      </c>
      <c r="I35" s="39">
        <v>88120</v>
      </c>
      <c r="J35" s="39">
        <v>159910</v>
      </c>
      <c r="K35" s="39">
        <v>88660</v>
      </c>
      <c r="L35" s="39">
        <v>171405</v>
      </c>
      <c r="M35" s="39">
        <v>68900</v>
      </c>
      <c r="N35" s="39">
        <f t="shared" si="0"/>
        <v>1577730</v>
      </c>
    </row>
    <row r="36" spans="2:14" ht="18.95" customHeight="1" x14ac:dyDescent="0.3">
      <c r="B36" s="35"/>
      <c r="C36" s="36" t="s">
        <v>43</v>
      </c>
      <c r="D36" s="37">
        <v>422370</v>
      </c>
      <c r="E36" s="37">
        <v>104950</v>
      </c>
      <c r="F36" s="37">
        <v>42495</v>
      </c>
      <c r="G36" s="37">
        <v>77175</v>
      </c>
      <c r="H36" s="37">
        <v>161530</v>
      </c>
      <c r="I36" s="37">
        <v>38600</v>
      </c>
      <c r="J36" s="37">
        <v>96850</v>
      </c>
      <c r="K36" s="37">
        <v>69900</v>
      </c>
      <c r="L36" s="37">
        <v>136740</v>
      </c>
      <c r="M36" s="37">
        <v>19900</v>
      </c>
      <c r="N36" s="37">
        <f t="shared" si="0"/>
        <v>1170510</v>
      </c>
    </row>
    <row r="37" spans="2:14" ht="18.95" customHeight="1" x14ac:dyDescent="0.3">
      <c r="B37" s="38"/>
      <c r="C37" s="38" t="s">
        <v>44</v>
      </c>
      <c r="D37" s="39">
        <v>277885</v>
      </c>
      <c r="E37" s="39">
        <v>58030</v>
      </c>
      <c r="F37" s="39">
        <v>116290</v>
      </c>
      <c r="G37" s="39">
        <v>14960</v>
      </c>
      <c r="H37" s="39">
        <v>100615</v>
      </c>
      <c r="I37" s="39">
        <v>76485</v>
      </c>
      <c r="J37" s="39">
        <v>106865</v>
      </c>
      <c r="K37" s="39">
        <v>70375</v>
      </c>
      <c r="L37" s="39">
        <v>144725</v>
      </c>
      <c r="M37" s="39">
        <v>36045</v>
      </c>
      <c r="N37" s="39">
        <f t="shared" si="0"/>
        <v>1002275</v>
      </c>
    </row>
    <row r="38" spans="2:14" ht="18.95" customHeight="1" x14ac:dyDescent="0.3">
      <c r="B38" s="35"/>
      <c r="C38" s="36" t="s">
        <v>45</v>
      </c>
      <c r="D38" s="37">
        <v>335230</v>
      </c>
      <c r="E38" s="37">
        <v>135020</v>
      </c>
      <c r="F38" s="37">
        <v>116435</v>
      </c>
      <c r="G38" s="37">
        <v>98930</v>
      </c>
      <c r="H38" s="37">
        <v>130165</v>
      </c>
      <c r="I38" s="37">
        <v>77245</v>
      </c>
      <c r="J38" s="37">
        <v>153630</v>
      </c>
      <c r="K38" s="37">
        <v>68845</v>
      </c>
      <c r="L38" s="37">
        <v>138638</v>
      </c>
      <c r="M38" s="37">
        <v>72250</v>
      </c>
      <c r="N38" s="37">
        <f t="shared" si="0"/>
        <v>1326388</v>
      </c>
    </row>
    <row r="39" spans="2:14" ht="18.95" customHeight="1" x14ac:dyDescent="0.3">
      <c r="B39" s="38"/>
      <c r="C39" s="38" t="s">
        <v>46</v>
      </c>
      <c r="D39" s="39">
        <v>282345</v>
      </c>
      <c r="E39" s="39">
        <v>109125</v>
      </c>
      <c r="F39" s="39">
        <v>77330</v>
      </c>
      <c r="G39" s="39">
        <v>46150</v>
      </c>
      <c r="H39" s="39">
        <v>65100</v>
      </c>
      <c r="I39" s="39">
        <v>54300</v>
      </c>
      <c r="J39" s="39">
        <v>73750</v>
      </c>
      <c r="K39" s="39">
        <v>100500</v>
      </c>
      <c r="L39" s="39">
        <v>136945</v>
      </c>
      <c r="M39" s="39">
        <v>20000</v>
      </c>
      <c r="N39" s="39">
        <f t="shared" si="0"/>
        <v>965545</v>
      </c>
    </row>
    <row r="40" spans="2:14" ht="18.95" customHeight="1" x14ac:dyDescent="0.3">
      <c r="B40" s="35"/>
      <c r="C40" s="36" t="s">
        <v>47</v>
      </c>
      <c r="D40" s="37">
        <v>422370</v>
      </c>
      <c r="E40" s="37">
        <v>104950</v>
      </c>
      <c r="F40" s="37">
        <v>42495</v>
      </c>
      <c r="G40" s="37">
        <v>77175</v>
      </c>
      <c r="H40" s="37">
        <v>161530</v>
      </c>
      <c r="I40" s="37">
        <v>38600</v>
      </c>
      <c r="J40" s="37">
        <v>96850</v>
      </c>
      <c r="K40" s="37">
        <v>69900</v>
      </c>
      <c r="L40" s="37">
        <v>136740</v>
      </c>
      <c r="M40" s="37">
        <v>19900</v>
      </c>
      <c r="N40" s="37">
        <f t="shared" ref="N40:N41" si="1">SUM(D40:M40)</f>
        <v>1170510</v>
      </c>
    </row>
    <row r="41" spans="2:14" ht="18.95" customHeight="1" x14ac:dyDescent="0.3">
      <c r="B41" s="40"/>
      <c r="C41" s="40" t="s">
        <v>48</v>
      </c>
      <c r="D41" s="39">
        <v>277885</v>
      </c>
      <c r="E41" s="39">
        <v>58030</v>
      </c>
      <c r="F41" s="39">
        <v>116290</v>
      </c>
      <c r="G41" s="39">
        <v>14960</v>
      </c>
      <c r="H41" s="39">
        <v>100615</v>
      </c>
      <c r="I41" s="39">
        <v>76485</v>
      </c>
      <c r="J41" s="39">
        <v>106865</v>
      </c>
      <c r="K41" s="39">
        <v>70375</v>
      </c>
      <c r="L41" s="39">
        <v>144725</v>
      </c>
      <c r="M41" s="39">
        <v>36045</v>
      </c>
      <c r="N41" s="39">
        <f t="shared" si="1"/>
        <v>1002275</v>
      </c>
    </row>
  </sheetData>
  <pageMargins left="0.7" right="0.7" top="0.75" bottom="0.75" header="0.3" footer="0.3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Sales Report</vt:lpstr>
      <vt:lpstr>Sales Data</vt:lpstr>
      <vt:lpstr>'Sales Data'!Print_Area</vt:lpstr>
      <vt:lpstr>'Sales Report'!Print_Area</vt:lpstr>
      <vt:lpstr>'Sales Data'!Print_Titles</vt:lpstr>
      <vt:lpstr>'Sales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Tabunnikov (DevExpress)</dc:creator>
  <cp:lastModifiedBy>John Smith</cp:lastModifiedBy>
  <dcterms:created xsi:type="dcterms:W3CDTF">2014-05-30T12:50:35Z</dcterms:created>
  <dcterms:modified xsi:type="dcterms:W3CDTF">2021-10-07T14:54:12Z</dcterms:modified>
</cp:coreProperties>
</file>