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80" windowWidth="15300" windowHeight="73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9" i="1" l="1"/>
  <c r="H19" i="1"/>
  <c r="I8" i="1"/>
  <c r="H8" i="1"/>
  <c r="I2" i="1"/>
  <c r="H2" i="1"/>
  <c r="I5" i="1"/>
  <c r="H5" i="1"/>
  <c r="I6" i="1"/>
  <c r="H6" i="1"/>
  <c r="H4" i="1"/>
  <c r="I4" i="1" s="1"/>
  <c r="I25" i="1"/>
  <c r="H25" i="1"/>
  <c r="I27" i="1"/>
  <c r="H27" i="1"/>
  <c r="I30" i="1"/>
  <c r="H30" i="1"/>
  <c r="I33" i="1"/>
  <c r="H33" i="1"/>
  <c r="I35" i="1"/>
  <c r="H35" i="1"/>
  <c r="I11" i="1"/>
  <c r="H11" i="1"/>
  <c r="I12" i="1"/>
  <c r="H12" i="1"/>
  <c r="I13" i="1"/>
  <c r="H13" i="1"/>
  <c r="I14" i="1"/>
  <c r="H14" i="1"/>
  <c r="I17" i="1"/>
  <c r="H17" i="1"/>
  <c r="I20" i="1"/>
  <c r="H20" i="1"/>
  <c r="I21" i="1"/>
  <c r="H21" i="1"/>
  <c r="I22" i="1"/>
  <c r="H22" i="1"/>
  <c r="I23" i="1"/>
  <c r="H23" i="1"/>
  <c r="I28" i="1"/>
  <c r="H28" i="1"/>
  <c r="I29" i="1"/>
  <c r="H29" i="1"/>
  <c r="I26" i="1"/>
  <c r="H26" i="1"/>
  <c r="I31" i="1"/>
  <c r="H31" i="1"/>
  <c r="I32" i="1"/>
  <c r="H32" i="1"/>
  <c r="I24" i="1"/>
  <c r="H24" i="1"/>
  <c r="H18" i="1"/>
  <c r="I18" i="1" s="1"/>
  <c r="I39" i="1"/>
  <c r="H39" i="1"/>
  <c r="I38" i="1"/>
  <c r="H38" i="1"/>
  <c r="I46" i="1"/>
  <c r="H46" i="1"/>
  <c r="I47" i="1"/>
  <c r="H47" i="1"/>
  <c r="I48" i="1"/>
  <c r="H48" i="1"/>
  <c r="I42" i="1"/>
  <c r="H42" i="1"/>
  <c r="I43" i="1"/>
  <c r="H43" i="1"/>
  <c r="I41" i="1"/>
  <c r="H41" i="1"/>
  <c r="I54" i="1"/>
  <c r="H54" i="1"/>
  <c r="I53" i="1"/>
  <c r="H53" i="1"/>
  <c r="I52" i="1"/>
  <c r="H52" i="1"/>
  <c r="I51" i="1"/>
  <c r="H51" i="1"/>
  <c r="H3" i="1"/>
  <c r="I3" i="1" s="1"/>
  <c r="I50" i="1"/>
  <c r="H50" i="1"/>
  <c r="H49" i="1"/>
  <c r="I49" i="1" s="1"/>
  <c r="I45" i="1"/>
  <c r="H45" i="1"/>
  <c r="H44" i="1"/>
  <c r="I44" i="1" s="1"/>
  <c r="I40" i="1"/>
  <c r="H40" i="1"/>
  <c r="H37" i="1"/>
  <c r="I37" i="1" s="1"/>
  <c r="I36" i="1"/>
  <c r="H36" i="1"/>
  <c r="H34" i="1"/>
  <c r="I34" i="1" s="1"/>
  <c r="H16" i="1"/>
  <c r="I16" i="1" s="1"/>
  <c r="I15" i="1"/>
  <c r="H15" i="1"/>
  <c r="I10" i="1"/>
  <c r="H10" i="1"/>
  <c r="H9" i="1"/>
  <c r="I9" i="1" s="1"/>
  <c r="I7" i="1"/>
  <c r="H7" i="1"/>
</calcChain>
</file>

<file path=xl/sharedStrings.xml><?xml version="1.0" encoding="utf-8"?>
<sst xmlns="http://schemas.openxmlformats.org/spreadsheetml/2006/main" count="222" uniqueCount="88">
  <si>
    <t>Supplier Name</t>
  </si>
  <si>
    <t>Supplier VRN</t>
  </si>
  <si>
    <t>Tax invoiceNumber</t>
  </si>
  <si>
    <t xml:space="preserve">Date of invoice </t>
  </si>
  <si>
    <t>Goods discription</t>
  </si>
  <si>
    <t>Amount VAT EXCLUSIVE</t>
  </si>
  <si>
    <t>VAT Amount</t>
  </si>
  <si>
    <t>VIOLA TRADING COMPANY LIMITED</t>
  </si>
  <si>
    <t>30/4/22</t>
  </si>
  <si>
    <t>Material</t>
  </si>
  <si>
    <t>Aluminiam Profile</t>
  </si>
  <si>
    <t>JTJ WANG TECHNOLOGY LIMITED</t>
  </si>
  <si>
    <t>40034603U</t>
  </si>
  <si>
    <t>40034342P</t>
  </si>
  <si>
    <t>Office Supplies</t>
  </si>
  <si>
    <t>THREE ROAD COMPANY LIMITED</t>
  </si>
  <si>
    <t>40034366D</t>
  </si>
  <si>
    <t>Lease of PPE</t>
  </si>
  <si>
    <t>YI SEN INTERNATIONAL INVESTIMENT COMPANY LIMITED</t>
  </si>
  <si>
    <t>40042093M</t>
  </si>
  <si>
    <t>Building Material</t>
  </si>
  <si>
    <t>SHOPPERS SUPERMARKERT LTD</t>
  </si>
  <si>
    <t>10015084M</t>
  </si>
  <si>
    <t>Goods</t>
  </si>
  <si>
    <t>DUBAI TRADING COMPANY LTD</t>
  </si>
  <si>
    <t>10017654V</t>
  </si>
  <si>
    <t>Assorted Stationary</t>
  </si>
  <si>
    <t>PWANI STEEL INDUSTRY LTD</t>
  </si>
  <si>
    <t>40037462V</t>
  </si>
  <si>
    <t>Steel Pipes</t>
  </si>
  <si>
    <t>KARAFU ENTERPRISES LTD</t>
  </si>
  <si>
    <t>40030352Q</t>
  </si>
  <si>
    <t>Office Scissors</t>
  </si>
  <si>
    <t>13/5/22</t>
  </si>
  <si>
    <t>15/3/22</t>
  </si>
  <si>
    <t>15/5/22</t>
  </si>
  <si>
    <t>WANANCHI CABLE LTD</t>
  </si>
  <si>
    <t>40027890L</t>
  </si>
  <si>
    <t>16/5/22</t>
  </si>
  <si>
    <t>Internent only</t>
  </si>
  <si>
    <t>Verification Code</t>
  </si>
  <si>
    <t xml:space="preserve"> </t>
  </si>
  <si>
    <t>MAWENI LIMESTONE LTD</t>
  </si>
  <si>
    <t>40043765X</t>
  </si>
  <si>
    <t>17/5/22</t>
  </si>
  <si>
    <t>Cement</t>
  </si>
  <si>
    <t>D2946825</t>
  </si>
  <si>
    <t>D294689</t>
  </si>
  <si>
    <t>D2946852</t>
  </si>
  <si>
    <t>18/5/22</t>
  </si>
  <si>
    <t>D29468432</t>
  </si>
  <si>
    <t>21/5/22</t>
  </si>
  <si>
    <t>053B9741150</t>
  </si>
  <si>
    <t>21/4/22</t>
  </si>
  <si>
    <t>053B9743052</t>
  </si>
  <si>
    <t>053B9743074</t>
  </si>
  <si>
    <t>053B9743057</t>
  </si>
  <si>
    <t>14/5/22</t>
  </si>
  <si>
    <t>053B9743193</t>
  </si>
  <si>
    <t>053B9743153</t>
  </si>
  <si>
    <t>053B9742966</t>
  </si>
  <si>
    <t>053B9743045</t>
  </si>
  <si>
    <t>053B9742553</t>
  </si>
  <si>
    <t>053B9742698</t>
  </si>
  <si>
    <t>053B9742693</t>
  </si>
  <si>
    <t>053B9742663</t>
  </si>
  <si>
    <t>053B9742637</t>
  </si>
  <si>
    <t>053B9742630</t>
  </si>
  <si>
    <t>053B9742552</t>
  </si>
  <si>
    <t>053B9742487</t>
  </si>
  <si>
    <t>053B9742529</t>
  </si>
  <si>
    <t>053B9742528</t>
  </si>
  <si>
    <t>053B9742214</t>
  </si>
  <si>
    <t>053B9742134</t>
  </si>
  <si>
    <t>053B9742111</t>
  </si>
  <si>
    <t>053B9742044</t>
  </si>
  <si>
    <t>053B9742864</t>
  </si>
  <si>
    <t>053B9742755</t>
  </si>
  <si>
    <t>053B9742697</t>
  </si>
  <si>
    <t>053B9742635</t>
  </si>
  <si>
    <t>053B9742648</t>
  </si>
  <si>
    <t>053B9741909</t>
  </si>
  <si>
    <t>28/4/22</t>
  </si>
  <si>
    <t>053B9741662</t>
  </si>
  <si>
    <t>25/4/22</t>
  </si>
  <si>
    <t>053B9738973</t>
  </si>
  <si>
    <t>053B9742021</t>
  </si>
  <si>
    <t>053B9742319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</si>
</sst>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A12" sqref="A12"/>
    </sheetView>
  </sheetViews>
  <sheetFormatPr defaultRowHeight="14.5" x14ac:dyDescent="0.35"/>
  <cols>
    <col min="1" max="1" width="48.54296875" customWidth="1"/>
    <col min="2" max="2" width="12.36328125" customWidth="1"/>
    <col min="3" max="4" width="17.453125" customWidth="1"/>
    <col min="5" max="5" width="13.453125" customWidth="1"/>
    <col min="6" max="6" width="17.453125" customWidth="1"/>
    <col min="7" max="7" width="8.7265625" hidden="1" customWidth="1"/>
    <col min="8" max="8" width="22" customWidth="1"/>
    <col min="9" max="9" width="21.6328125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40</v>
      </c>
      <c r="E1" t="s">
        <v>3</v>
      </c>
      <c r="F1" t="s">
        <v>4</v>
      </c>
      <c r="H1" t="s">
        <v>5</v>
      </c>
      <c r="I1" t="s">
        <v>6</v>
      </c>
    </row>
    <row r="2" spans="1:9" x14ac:dyDescent="0.35">
      <c r="A2" t="s">
        <v>42</v>
      </c>
      <c r="B2" t="s">
        <v>43</v>
      </c>
      <c r="C2" s="2">
        <v>46094</v>
      </c>
      <c r="D2" t="s">
        <v>85</v>
      </c>
      <c r="E2" s="1">
        <v>44654</v>
      </c>
      <c r="F2" t="s">
        <v>45</v>
      </c>
      <c r="H2">
        <f>6660000/1.18</f>
        <v>5644067.79661017</v>
      </c>
      <c r="I2">
        <f>H2*0.18</f>
        <v>1015932.2033898305</v>
      </c>
    </row>
    <row r="3" spans="1:9" x14ac:dyDescent="0.35">
      <c r="A3" t="s">
        <v>7</v>
      </c>
      <c r="B3" t="s">
        <v>12</v>
      </c>
      <c r="C3" s="2">
        <v>27769</v>
      </c>
      <c r="D3" s="3"/>
      <c r="E3" t="s">
        <v>34</v>
      </c>
      <c r="F3" t="s">
        <v>9</v>
      </c>
      <c r="H3">
        <f>15100000/1.18</f>
        <v>12796610.169491526</v>
      </c>
      <c r="I3">
        <f>H3*0.18</f>
        <v>2303389.8305084747</v>
      </c>
    </row>
    <row r="4" spans="1:9" x14ac:dyDescent="0.35">
      <c r="A4" t="s">
        <v>42</v>
      </c>
      <c r="B4" t="s">
        <v>43</v>
      </c>
      <c r="C4" s="2">
        <v>48340</v>
      </c>
      <c r="D4" s="3" t="s">
        <v>52</v>
      </c>
      <c r="E4" s="3" t="s">
        <v>53</v>
      </c>
      <c r="F4" s="3" t="s">
        <v>45</v>
      </c>
      <c r="H4">
        <f>6840000/1.18</f>
        <v>5796610.1694915257</v>
      </c>
      <c r="I4">
        <f>H4*0.18</f>
        <v>1043389.8305084746</v>
      </c>
    </row>
    <row r="5" spans="1:9" x14ac:dyDescent="0.35">
      <c r="A5" t="s">
        <v>42</v>
      </c>
      <c r="B5" t="s">
        <v>43</v>
      </c>
      <c r="C5" s="2">
        <v>48795</v>
      </c>
      <c r="D5" s="3" t="s">
        <v>83</v>
      </c>
      <c r="E5" s="3" t="s">
        <v>84</v>
      </c>
      <c r="F5" s="3" t="s">
        <v>45</v>
      </c>
      <c r="H5">
        <f>6960000/1.18</f>
        <v>5898305.0847457629</v>
      </c>
      <c r="I5">
        <f>H5*0.18</f>
        <v>1061694.9152542374</v>
      </c>
    </row>
    <row r="6" spans="1:9" x14ac:dyDescent="0.35">
      <c r="A6" t="s">
        <v>42</v>
      </c>
      <c r="B6" t="s">
        <v>43</v>
      </c>
      <c r="C6" s="2">
        <v>49044</v>
      </c>
      <c r="D6" s="3" t="s">
        <v>81</v>
      </c>
      <c r="E6" s="3" t="s">
        <v>82</v>
      </c>
      <c r="F6" s="3" t="s">
        <v>45</v>
      </c>
      <c r="H6">
        <f>6960000/1.18</f>
        <v>5898305.0847457629</v>
      </c>
      <c r="I6">
        <f>H6*0.18</f>
        <v>1061694.9152542374</v>
      </c>
    </row>
    <row r="7" spans="1:9" x14ac:dyDescent="0.35">
      <c r="A7" t="s">
        <v>7</v>
      </c>
      <c r="B7" t="s">
        <v>12</v>
      </c>
      <c r="C7" s="2">
        <v>30218</v>
      </c>
      <c r="E7" t="s">
        <v>8</v>
      </c>
      <c r="F7" t="s">
        <v>9</v>
      </c>
      <c r="H7">
        <f>617200/1.18</f>
        <v>523050.84745762713</v>
      </c>
      <c r="I7">
        <f>H7*0.18</f>
        <v>94149.152542372874</v>
      </c>
    </row>
    <row r="8" spans="1:9" x14ac:dyDescent="0.35">
      <c r="A8" t="s">
        <v>42</v>
      </c>
      <c r="B8" t="s">
        <v>43</v>
      </c>
      <c r="C8" s="2">
        <v>49156</v>
      </c>
      <c r="D8" t="s">
        <v>86</v>
      </c>
      <c r="E8" t="s">
        <v>8</v>
      </c>
      <c r="F8" t="s">
        <v>45</v>
      </c>
      <c r="H8">
        <f>7424000/1.18</f>
        <v>6291525.4237288143</v>
      </c>
      <c r="I8">
        <f>H8*0.18</f>
        <v>1132474.5762711866</v>
      </c>
    </row>
    <row r="9" spans="1:9" x14ac:dyDescent="0.35">
      <c r="A9" t="s">
        <v>7</v>
      </c>
      <c r="B9" t="s">
        <v>12</v>
      </c>
      <c r="C9" s="2">
        <v>30219</v>
      </c>
      <c r="E9" t="s">
        <v>8</v>
      </c>
      <c r="F9" t="s">
        <v>10</v>
      </c>
      <c r="H9">
        <f>6301000/1.18</f>
        <v>5339830.5084745763</v>
      </c>
      <c r="I9">
        <f>H9*0.18</f>
        <v>961169.49152542371</v>
      </c>
    </row>
    <row r="10" spans="1:9" x14ac:dyDescent="0.35">
      <c r="A10" t="s">
        <v>7</v>
      </c>
      <c r="B10" t="s">
        <v>12</v>
      </c>
      <c r="C10" s="2">
        <v>30220</v>
      </c>
      <c r="E10" t="s">
        <v>8</v>
      </c>
      <c r="F10" t="s">
        <v>9</v>
      </c>
      <c r="H10">
        <f>2425000/1.18</f>
        <v>2055084.7457627119</v>
      </c>
      <c r="I10">
        <f>H10*0.18</f>
        <v>369915.25423728814</v>
      </c>
    </row>
    <row r="11" spans="1:9" x14ac:dyDescent="0.35">
      <c r="A11" t="s">
        <v>42</v>
      </c>
      <c r="B11" t="s">
        <v>43</v>
      </c>
      <c r="C11" s="2">
        <v>49179</v>
      </c>
      <c r="D11" t="s">
        <v>75</v>
      </c>
      <c r="E11" s="1">
        <v>44566</v>
      </c>
      <c r="F11" t="s">
        <v>45</v>
      </c>
      <c r="H11">
        <f>6960000/1.18</f>
        <v>5898305.0847457629</v>
      </c>
      <c r="I11">
        <f>H11*0.18</f>
        <v>1061694.9152542374</v>
      </c>
    </row>
    <row r="12" spans="1:9" x14ac:dyDescent="0.35">
      <c r="A12" t="s">
        <v>11</v>
      </c>
      <c r="B12" t="s">
        <v>13</v>
      </c>
      <c r="C12" s="2">
        <v>6789</v>
      </c>
      <c r="E12" s="1">
        <v>44597</v>
      </c>
      <c r="F12" t="s">
        <v>14</v>
      </c>
      <c r="H12">
        <f>70000/1.18</f>
        <v>59322.03389830509</v>
      </c>
      <c r="I12">
        <f>H12*0.18</f>
        <v>10677.966101694916</v>
      </c>
    </row>
    <row r="13" spans="1:9" x14ac:dyDescent="0.35">
      <c r="A13" t="s">
        <v>42</v>
      </c>
      <c r="B13" t="s">
        <v>43</v>
      </c>
      <c r="C13" s="2">
        <v>49247</v>
      </c>
      <c r="D13" t="s">
        <v>74</v>
      </c>
      <c r="E13" s="1">
        <v>44597</v>
      </c>
      <c r="F13" t="s">
        <v>45</v>
      </c>
      <c r="H13">
        <f>7772000/1.18</f>
        <v>6586440.677966102</v>
      </c>
      <c r="I13">
        <f>H13*0.18</f>
        <v>1185559.3220338982</v>
      </c>
    </row>
    <row r="14" spans="1:9" x14ac:dyDescent="0.35">
      <c r="A14" t="s">
        <v>42</v>
      </c>
      <c r="B14" t="s">
        <v>43</v>
      </c>
      <c r="C14" s="2">
        <v>49270</v>
      </c>
      <c r="D14" t="s">
        <v>73</v>
      </c>
      <c r="E14" s="1">
        <v>44597</v>
      </c>
      <c r="F14" t="s">
        <v>45</v>
      </c>
      <c r="H14">
        <f>7192000/1.18</f>
        <v>6094915.2542372886</v>
      </c>
      <c r="I14">
        <f>H14*0.18</f>
        <v>1097084.7457627119</v>
      </c>
    </row>
    <row r="15" spans="1:9" x14ac:dyDescent="0.35">
      <c r="A15" t="s">
        <v>15</v>
      </c>
      <c r="B15" s="2" t="s">
        <v>16</v>
      </c>
      <c r="C15" s="2">
        <v>1571</v>
      </c>
      <c r="D15" s="3"/>
      <c r="E15" s="1">
        <v>44597</v>
      </c>
      <c r="F15" t="s">
        <v>17</v>
      </c>
      <c r="H15">
        <f>22320000/1.18</f>
        <v>18915254.237288136</v>
      </c>
      <c r="I15">
        <f>H15*0.18</f>
        <v>3404745.7627118644</v>
      </c>
    </row>
    <row r="16" spans="1:9" x14ac:dyDescent="0.35">
      <c r="A16" t="s">
        <v>18</v>
      </c>
      <c r="B16" t="s">
        <v>19</v>
      </c>
      <c r="C16" s="2">
        <v>486</v>
      </c>
      <c r="D16" s="3"/>
      <c r="E16" s="1">
        <v>44625</v>
      </c>
      <c r="F16" t="s">
        <v>20</v>
      </c>
      <c r="H16">
        <f>33750000/1.18</f>
        <v>28601694.915254239</v>
      </c>
      <c r="I16">
        <f>H16*0.18</f>
        <v>5148305.0847457629</v>
      </c>
    </row>
    <row r="17" spans="1:9" x14ac:dyDescent="0.35">
      <c r="A17" t="s">
        <v>42</v>
      </c>
      <c r="B17" t="s">
        <v>43</v>
      </c>
      <c r="C17" s="2">
        <v>49350</v>
      </c>
      <c r="D17" s="3" t="s">
        <v>72</v>
      </c>
      <c r="E17" s="1">
        <v>44625</v>
      </c>
      <c r="F17" s="3" t="s">
        <v>45</v>
      </c>
      <c r="H17">
        <f>6960000/1.18</f>
        <v>5898305.0847457629</v>
      </c>
      <c r="I17">
        <f>H17*0.18</f>
        <v>1061694.9152542374</v>
      </c>
    </row>
    <row r="18" spans="1:9" x14ac:dyDescent="0.35">
      <c r="A18" t="s">
        <v>18</v>
      </c>
      <c r="B18" t="s">
        <v>19</v>
      </c>
      <c r="C18" s="2">
        <v>485</v>
      </c>
      <c r="D18" s="3"/>
      <c r="E18" s="1">
        <v>44625</v>
      </c>
      <c r="F18" t="s">
        <v>20</v>
      </c>
      <c r="H18">
        <f>26680000/1.18</f>
        <v>22610169.491525427</v>
      </c>
      <c r="I18">
        <f>H18*0.18</f>
        <v>4069830.5084745768</v>
      </c>
    </row>
    <row r="19" spans="1:9" x14ac:dyDescent="0.35">
      <c r="A19" t="s">
        <v>42</v>
      </c>
      <c r="B19" t="s">
        <v>43</v>
      </c>
      <c r="C19" s="2">
        <v>49457</v>
      </c>
      <c r="D19" s="3" t="s">
        <v>87</v>
      </c>
      <c r="E19" s="1">
        <v>44656</v>
      </c>
      <c r="F19" s="3" t="s">
        <v>45</v>
      </c>
      <c r="H19">
        <f>6960000/1.18</f>
        <v>5898305.0847457629</v>
      </c>
      <c r="I19">
        <f>H19*0.18</f>
        <v>1061694.9152542374</v>
      </c>
    </row>
    <row r="20" spans="1:9" x14ac:dyDescent="0.35">
      <c r="A20" t="s">
        <v>42</v>
      </c>
      <c r="B20" t="s">
        <v>43</v>
      </c>
      <c r="C20" s="2">
        <v>49667</v>
      </c>
      <c r="D20" s="3" t="s">
        <v>71</v>
      </c>
      <c r="E20" s="1">
        <v>44717</v>
      </c>
      <c r="F20" s="3" t="s">
        <v>45</v>
      </c>
      <c r="H20">
        <f>696000/1.18</f>
        <v>589830.50847457629</v>
      </c>
      <c r="I20">
        <f>H20*0.18</f>
        <v>106169.49152542373</v>
      </c>
    </row>
    <row r="21" spans="1:9" x14ac:dyDescent="0.35">
      <c r="A21" t="s">
        <v>42</v>
      </c>
      <c r="B21" t="s">
        <v>43</v>
      </c>
      <c r="C21" s="2">
        <v>49666</v>
      </c>
      <c r="D21" s="3" t="s">
        <v>70</v>
      </c>
      <c r="E21" s="1">
        <v>44717</v>
      </c>
      <c r="F21" s="3" t="s">
        <v>45</v>
      </c>
      <c r="H21">
        <f>6728000/1.18</f>
        <v>5701694.9152542371</v>
      </c>
      <c r="I21">
        <f>H21*0.18</f>
        <v>1026305.0847457626</v>
      </c>
    </row>
    <row r="22" spans="1:9" x14ac:dyDescent="0.35">
      <c r="A22" t="s">
        <v>42</v>
      </c>
      <c r="B22" t="s">
        <v>43</v>
      </c>
      <c r="C22" s="2">
        <v>49627</v>
      </c>
      <c r="D22" s="3" t="s">
        <v>69</v>
      </c>
      <c r="E22" s="1">
        <v>44717</v>
      </c>
      <c r="F22" s="3" t="s">
        <v>45</v>
      </c>
      <c r="H22">
        <f>2320000/1.18</f>
        <v>1966101.6949152544</v>
      </c>
      <c r="I22">
        <f>H22*0.18</f>
        <v>353898.30508474575</v>
      </c>
    </row>
    <row r="23" spans="1:9" x14ac:dyDescent="0.35">
      <c r="A23" t="s">
        <v>42</v>
      </c>
      <c r="B23" t="s">
        <v>43</v>
      </c>
      <c r="C23" s="2">
        <v>49690</v>
      </c>
      <c r="D23" s="3" t="s">
        <v>68</v>
      </c>
      <c r="E23" s="1">
        <v>44717</v>
      </c>
      <c r="F23" s="3" t="s">
        <v>45</v>
      </c>
      <c r="H23">
        <f>6960000/1.18</f>
        <v>5898305.0847457629</v>
      </c>
      <c r="I23">
        <f>H23*0.18</f>
        <v>1061694.9152542374</v>
      </c>
    </row>
    <row r="24" spans="1:9" x14ac:dyDescent="0.35">
      <c r="A24" t="s">
        <v>42</v>
      </c>
      <c r="B24" t="s">
        <v>43</v>
      </c>
      <c r="C24" s="2">
        <v>49691</v>
      </c>
      <c r="D24" s="3" t="s">
        <v>62</v>
      </c>
      <c r="E24" s="1">
        <v>44717</v>
      </c>
      <c r="F24" t="s">
        <v>45</v>
      </c>
      <c r="H24">
        <f>232000/1.18</f>
        <v>196610.16949152545</v>
      </c>
      <c r="I24">
        <f>H24*0.18</f>
        <v>35389.830508474581</v>
      </c>
    </row>
    <row r="25" spans="1:9" x14ac:dyDescent="0.35">
      <c r="A25" t="s">
        <v>42</v>
      </c>
      <c r="B25" t="s">
        <v>43</v>
      </c>
      <c r="C25" s="2">
        <v>49786</v>
      </c>
      <c r="D25" s="3" t="s">
        <v>80</v>
      </c>
      <c r="E25" s="1">
        <v>44747</v>
      </c>
      <c r="F25" s="3" t="s">
        <v>45</v>
      </c>
      <c r="H25">
        <f>6330000/1.18</f>
        <v>5364406.7796610175</v>
      </c>
      <c r="I25">
        <f>H25*0.18</f>
        <v>965593.22033898311</v>
      </c>
    </row>
    <row r="26" spans="1:9" x14ac:dyDescent="0.35">
      <c r="A26" t="s">
        <v>42</v>
      </c>
      <c r="B26" t="s">
        <v>43</v>
      </c>
      <c r="C26" s="2">
        <v>49801</v>
      </c>
      <c r="D26" s="3" t="s">
        <v>65</v>
      </c>
      <c r="E26" s="1">
        <v>44747</v>
      </c>
      <c r="F26" s="3" t="s">
        <v>45</v>
      </c>
      <c r="H26">
        <f>6330000/1.18</f>
        <v>5364406.7796610175</v>
      </c>
      <c r="I26">
        <f>H26*0.18</f>
        <v>965593.22033898311</v>
      </c>
    </row>
    <row r="27" spans="1:9" x14ac:dyDescent="0.35">
      <c r="A27" t="s">
        <v>42</v>
      </c>
      <c r="B27" t="s">
        <v>43</v>
      </c>
      <c r="C27" s="2">
        <v>49773</v>
      </c>
      <c r="D27" s="3" t="s">
        <v>79</v>
      </c>
      <c r="E27" s="1">
        <v>44747</v>
      </c>
      <c r="F27" s="3" t="s">
        <v>45</v>
      </c>
      <c r="H27">
        <f>6540000/1.18</f>
        <v>5542372.8813559329</v>
      </c>
      <c r="I27">
        <f>H27*0.18</f>
        <v>997627.1186440679</v>
      </c>
    </row>
    <row r="28" spans="1:9" x14ac:dyDescent="0.35">
      <c r="A28" t="s">
        <v>42</v>
      </c>
      <c r="B28" t="s">
        <v>43</v>
      </c>
      <c r="C28" s="2">
        <v>49768</v>
      </c>
      <c r="D28" s="3" t="s">
        <v>67</v>
      </c>
      <c r="E28" s="1">
        <v>44747</v>
      </c>
      <c r="F28" s="3" t="s">
        <v>45</v>
      </c>
      <c r="H28">
        <f>6752000/1.18</f>
        <v>5722033.8983050855</v>
      </c>
      <c r="I28">
        <f>H28*0.18</f>
        <v>1029966.1016949153</v>
      </c>
    </row>
    <row r="29" spans="1:9" x14ac:dyDescent="0.35">
      <c r="A29" t="s">
        <v>42</v>
      </c>
      <c r="B29" t="s">
        <v>43</v>
      </c>
      <c r="C29" s="2">
        <v>49775</v>
      </c>
      <c r="D29" s="3" t="s">
        <v>66</v>
      </c>
      <c r="E29" s="1">
        <v>44747</v>
      </c>
      <c r="F29" s="3" t="s">
        <v>45</v>
      </c>
      <c r="H29">
        <f>6330000/1.18</f>
        <v>5364406.7796610175</v>
      </c>
      <c r="I29">
        <f>H29*0.18</f>
        <v>965593.22033898311</v>
      </c>
    </row>
    <row r="30" spans="1:9" x14ac:dyDescent="0.35">
      <c r="A30" t="s">
        <v>42</v>
      </c>
      <c r="B30" t="s">
        <v>43</v>
      </c>
      <c r="C30" s="2">
        <v>49835</v>
      </c>
      <c r="D30" s="3" t="s">
        <v>78</v>
      </c>
      <c r="E30" s="1">
        <v>44778</v>
      </c>
      <c r="F30" s="3" t="s">
        <v>45</v>
      </c>
      <c r="H30">
        <f>6330000/1.18</f>
        <v>5364406.7796610175</v>
      </c>
      <c r="I30">
        <f>H30*0.18</f>
        <v>965593.22033898311</v>
      </c>
    </row>
    <row r="31" spans="1:9" x14ac:dyDescent="0.35">
      <c r="A31" t="s">
        <v>42</v>
      </c>
      <c r="B31" t="s">
        <v>43</v>
      </c>
      <c r="C31" s="2">
        <v>49831</v>
      </c>
      <c r="D31" s="3" t="s">
        <v>64</v>
      </c>
      <c r="E31" s="1">
        <v>44778</v>
      </c>
      <c r="F31" s="3" t="s">
        <v>45</v>
      </c>
      <c r="H31">
        <f>6541000/1.18</f>
        <v>5543220.3389830515</v>
      </c>
      <c r="I31">
        <f>H31*0.18</f>
        <v>997779.66101694922</v>
      </c>
    </row>
    <row r="32" spans="1:9" x14ac:dyDescent="0.35">
      <c r="A32" t="s">
        <v>42</v>
      </c>
      <c r="B32" t="s">
        <v>43</v>
      </c>
      <c r="C32" s="2">
        <v>49837</v>
      </c>
      <c r="D32" s="3" t="s">
        <v>63</v>
      </c>
      <c r="E32" s="1">
        <v>44778</v>
      </c>
      <c r="F32" s="3" t="s">
        <v>45</v>
      </c>
      <c r="H32">
        <f>6119000/1.18</f>
        <v>5185593.2203389835</v>
      </c>
      <c r="I32">
        <f>H32*0.18</f>
        <v>933406.779661017</v>
      </c>
    </row>
    <row r="33" spans="1:9" x14ac:dyDescent="0.35">
      <c r="A33" t="s">
        <v>42</v>
      </c>
      <c r="B33" t="s">
        <v>43</v>
      </c>
      <c r="C33" s="2">
        <v>49893</v>
      </c>
      <c r="D33" s="3" t="s">
        <v>77</v>
      </c>
      <c r="E33" s="1">
        <v>44809</v>
      </c>
      <c r="F33" s="3" t="s">
        <v>45</v>
      </c>
      <c r="H33">
        <f>6330000/1.18</f>
        <v>5364406.7796610175</v>
      </c>
      <c r="I33">
        <f>H33*0.18</f>
        <v>965593.22033898311</v>
      </c>
    </row>
    <row r="34" spans="1:9" x14ac:dyDescent="0.35">
      <c r="A34" t="s">
        <v>21</v>
      </c>
      <c r="B34" t="s">
        <v>22</v>
      </c>
      <c r="C34" s="2">
        <v>49123</v>
      </c>
      <c r="D34" s="3"/>
      <c r="E34" s="1">
        <v>44809</v>
      </c>
      <c r="F34" t="s">
        <v>23</v>
      </c>
      <c r="H34">
        <f>29000/1.18</f>
        <v>24576.271186440681</v>
      </c>
      <c r="I34">
        <f>H34*0.18</f>
        <v>4423.7288135593226</v>
      </c>
    </row>
    <row r="35" spans="1:9" x14ac:dyDescent="0.35">
      <c r="A35" t="s">
        <v>42</v>
      </c>
      <c r="B35" t="s">
        <v>43</v>
      </c>
      <c r="C35" s="2">
        <v>50002</v>
      </c>
      <c r="D35" s="3" t="s">
        <v>76</v>
      </c>
      <c r="E35" s="1">
        <v>44839</v>
      </c>
      <c r="F35" t="s">
        <v>45</v>
      </c>
      <c r="H35">
        <f>6728000/1.18</f>
        <v>5701694.9152542371</v>
      </c>
      <c r="I35">
        <f>H35*0.18</f>
        <v>1026305.0847457626</v>
      </c>
    </row>
    <row r="36" spans="1:9" x14ac:dyDescent="0.35">
      <c r="A36" t="s">
        <v>24</v>
      </c>
      <c r="B36" t="s">
        <v>25</v>
      </c>
      <c r="C36" s="2">
        <v>2976</v>
      </c>
      <c r="D36" s="3"/>
      <c r="E36" s="1">
        <v>44839</v>
      </c>
      <c r="F36" t="s">
        <v>26</v>
      </c>
      <c r="H36">
        <f>55000/1.18</f>
        <v>46610.169491525427</v>
      </c>
      <c r="I36">
        <f>H36*0.18</f>
        <v>8389.8305084745771</v>
      </c>
    </row>
    <row r="37" spans="1:9" x14ac:dyDescent="0.35">
      <c r="A37" t="s">
        <v>27</v>
      </c>
      <c r="B37" t="s">
        <v>28</v>
      </c>
      <c r="C37" s="2">
        <v>330</v>
      </c>
      <c r="D37" s="3"/>
      <c r="E37" s="1">
        <v>44839</v>
      </c>
      <c r="F37" t="s">
        <v>29</v>
      </c>
      <c r="H37">
        <f>19725100/1.18</f>
        <v>16716186.440677967</v>
      </c>
      <c r="I37">
        <f>H37*0.18</f>
        <v>3008913.559322034</v>
      </c>
    </row>
    <row r="38" spans="1:9" x14ac:dyDescent="0.35">
      <c r="A38" t="s">
        <v>42</v>
      </c>
      <c r="B38" t="s">
        <v>43</v>
      </c>
      <c r="C38" s="2">
        <v>50105</v>
      </c>
      <c r="D38" s="3" t="s">
        <v>60</v>
      </c>
      <c r="E38" s="1">
        <v>44870</v>
      </c>
      <c r="F38" t="s">
        <v>45</v>
      </c>
      <c r="H38">
        <f>464000/1.18</f>
        <v>393220.3389830509</v>
      </c>
      <c r="I38">
        <f>H38*0.18</f>
        <v>70779.661016949161</v>
      </c>
    </row>
    <row r="39" spans="1:9" x14ac:dyDescent="0.35">
      <c r="A39" t="s">
        <v>42</v>
      </c>
      <c r="B39" t="s">
        <v>43</v>
      </c>
      <c r="C39" s="2">
        <v>50184</v>
      </c>
      <c r="D39" s="3" t="s">
        <v>61</v>
      </c>
      <c r="E39" s="1">
        <v>44870</v>
      </c>
      <c r="F39" s="3" t="s">
        <v>45</v>
      </c>
      <c r="H39">
        <f>6330000/1.18</f>
        <v>5364406.7796610175</v>
      </c>
      <c r="I39">
        <f>H39*0.18</f>
        <v>965593.22033898311</v>
      </c>
    </row>
    <row r="40" spans="1:9" x14ac:dyDescent="0.35">
      <c r="A40" t="s">
        <v>30</v>
      </c>
      <c r="B40" t="s">
        <v>31</v>
      </c>
      <c r="C40" s="2">
        <v>143015</v>
      </c>
      <c r="D40" s="3"/>
      <c r="E40" s="1">
        <v>44870</v>
      </c>
      <c r="F40" t="s">
        <v>32</v>
      </c>
      <c r="H40">
        <f>3000/1.18</f>
        <v>2542.3728813559323</v>
      </c>
      <c r="I40">
        <f>H40*0.18</f>
        <v>457.62711864406782</v>
      </c>
    </row>
    <row r="41" spans="1:9" x14ac:dyDescent="0.35">
      <c r="A41" t="s">
        <v>42</v>
      </c>
      <c r="B41" t="s">
        <v>43</v>
      </c>
      <c r="C41" s="2">
        <v>50191</v>
      </c>
      <c r="D41" s="3" t="s">
        <v>54</v>
      </c>
      <c r="E41" s="1">
        <v>44900</v>
      </c>
      <c r="F41" s="3" t="s">
        <v>45</v>
      </c>
      <c r="H41">
        <f>6330000/1.18</f>
        <v>5364406.7796610175</v>
      </c>
      <c r="I41">
        <f>H41*0.18</f>
        <v>965593.22033898311</v>
      </c>
    </row>
    <row r="42" spans="1:9" x14ac:dyDescent="0.35">
      <c r="A42" t="s">
        <v>42</v>
      </c>
      <c r="B42" t="s">
        <v>43</v>
      </c>
      <c r="C42" s="2">
        <v>50196</v>
      </c>
      <c r="D42" s="3" t="s">
        <v>56</v>
      </c>
      <c r="E42" s="1">
        <v>44900</v>
      </c>
      <c r="F42" s="3" t="s">
        <v>45</v>
      </c>
      <c r="H42">
        <f>6541000/1.18</f>
        <v>5543220.3389830515</v>
      </c>
      <c r="I42">
        <f>H42*0.18</f>
        <v>997779.66101694922</v>
      </c>
    </row>
    <row r="43" spans="1:9" x14ac:dyDescent="0.35">
      <c r="A43" t="s">
        <v>42</v>
      </c>
      <c r="B43" t="s">
        <v>43</v>
      </c>
      <c r="C43" s="2">
        <v>50214</v>
      </c>
      <c r="D43" s="3" t="s">
        <v>55</v>
      </c>
      <c r="E43" s="1">
        <v>44900</v>
      </c>
      <c r="F43" s="3" t="s">
        <v>45</v>
      </c>
      <c r="H43">
        <f>6119000/1.18</f>
        <v>5185593.2203389835</v>
      </c>
      <c r="I43">
        <f>H43*0.18</f>
        <v>933406.779661017</v>
      </c>
    </row>
    <row r="44" spans="1:9" x14ac:dyDescent="0.35">
      <c r="A44" t="s">
        <v>18</v>
      </c>
      <c r="B44" t="s">
        <v>19</v>
      </c>
      <c r="C44" s="2">
        <v>530</v>
      </c>
      <c r="D44" s="3"/>
      <c r="E44" t="s">
        <v>33</v>
      </c>
      <c r="F44" t="s">
        <v>20</v>
      </c>
      <c r="H44">
        <f>33750000/1.18</f>
        <v>28601694.915254239</v>
      </c>
      <c r="I44">
        <f>H44*0.18</f>
        <v>5148305.0847457629</v>
      </c>
    </row>
    <row r="45" spans="1:9" x14ac:dyDescent="0.35">
      <c r="A45" t="s">
        <v>18</v>
      </c>
      <c r="B45" t="s">
        <v>19</v>
      </c>
      <c r="C45" s="2">
        <v>529</v>
      </c>
      <c r="D45" s="3"/>
      <c r="E45" t="s">
        <v>33</v>
      </c>
      <c r="F45" t="s">
        <v>20</v>
      </c>
      <c r="H45">
        <f>24059000/1.18</f>
        <v>20388983.05084746</v>
      </c>
      <c r="I45">
        <f>H45*0.18</f>
        <v>3670016.9491525427</v>
      </c>
    </row>
    <row r="46" spans="1:9" x14ac:dyDescent="0.35">
      <c r="A46" t="s">
        <v>42</v>
      </c>
      <c r="B46" t="s">
        <v>43</v>
      </c>
      <c r="C46" s="2">
        <v>50293</v>
      </c>
      <c r="D46" s="3" t="s">
        <v>59</v>
      </c>
      <c r="E46" s="3" t="s">
        <v>33</v>
      </c>
      <c r="F46" s="3" t="s">
        <v>45</v>
      </c>
      <c r="H46">
        <f>6330000/1.18</f>
        <v>5364406.7796610175</v>
      </c>
      <c r="I46">
        <f>H46*0.18</f>
        <v>965593.22033898311</v>
      </c>
    </row>
    <row r="47" spans="1:9" x14ac:dyDescent="0.35">
      <c r="A47" t="s">
        <v>42</v>
      </c>
      <c r="B47" t="s">
        <v>43</v>
      </c>
      <c r="C47" s="2">
        <v>50333</v>
      </c>
      <c r="D47" s="3" t="s">
        <v>58</v>
      </c>
      <c r="E47" s="3" t="s">
        <v>33</v>
      </c>
      <c r="F47" s="3" t="s">
        <v>45</v>
      </c>
      <c r="H47">
        <f>6330000/1.18</f>
        <v>5364406.7796610175</v>
      </c>
      <c r="I47">
        <f>H47*0.18</f>
        <v>965593.22033898311</v>
      </c>
    </row>
    <row r="48" spans="1:9" x14ac:dyDescent="0.35">
      <c r="A48" t="s">
        <v>42</v>
      </c>
      <c r="B48" t="s">
        <v>43</v>
      </c>
      <c r="C48" s="2">
        <v>50441</v>
      </c>
      <c r="D48" s="3"/>
      <c r="E48" t="s">
        <v>57</v>
      </c>
      <c r="F48" t="s">
        <v>45</v>
      </c>
      <c r="H48">
        <f>6541000/1.18</f>
        <v>5543220.3389830515</v>
      </c>
      <c r="I48">
        <f>H48*0.18</f>
        <v>997779.66101694922</v>
      </c>
    </row>
    <row r="49" spans="1:9" x14ac:dyDescent="0.35">
      <c r="A49" t="s">
        <v>27</v>
      </c>
      <c r="B49" t="s">
        <v>28</v>
      </c>
      <c r="C49" s="2">
        <v>339</v>
      </c>
      <c r="D49" s="3"/>
      <c r="E49" t="s">
        <v>35</v>
      </c>
      <c r="F49" t="s">
        <v>29</v>
      </c>
      <c r="H49">
        <f>16350224/1.18</f>
        <v>13856122.033898305</v>
      </c>
      <c r="I49">
        <f>H49*0.18</f>
        <v>2494101.9661016949</v>
      </c>
    </row>
    <row r="50" spans="1:9" x14ac:dyDescent="0.35">
      <c r="A50" t="s">
        <v>36</v>
      </c>
      <c r="B50" t="s">
        <v>37</v>
      </c>
      <c r="C50" s="2">
        <v>43376</v>
      </c>
      <c r="D50" s="3"/>
      <c r="E50" t="s">
        <v>38</v>
      </c>
      <c r="F50" t="s">
        <v>39</v>
      </c>
      <c r="H50">
        <f>149000/1.18</f>
        <v>126271.18644067798</v>
      </c>
      <c r="I50">
        <f>H50*0.18</f>
        <v>22728.813559322036</v>
      </c>
    </row>
    <row r="51" spans="1:9" x14ac:dyDescent="0.35">
      <c r="A51" t="s">
        <v>42</v>
      </c>
      <c r="B51" t="s">
        <v>43</v>
      </c>
      <c r="C51" s="2">
        <v>50796</v>
      </c>
      <c r="D51" t="s">
        <v>46</v>
      </c>
      <c r="E51" t="s">
        <v>44</v>
      </c>
      <c r="F51" t="s">
        <v>45</v>
      </c>
      <c r="H51">
        <f>6840000/1.18</f>
        <v>5796610.1694915257</v>
      </c>
      <c r="I51">
        <f>H51*0.18</f>
        <v>1043389.8305084746</v>
      </c>
    </row>
    <row r="52" spans="1:9" x14ac:dyDescent="0.35">
      <c r="A52" t="s">
        <v>42</v>
      </c>
      <c r="B52" t="s">
        <v>43</v>
      </c>
      <c r="C52" s="2">
        <v>50955</v>
      </c>
      <c r="D52" t="s">
        <v>47</v>
      </c>
      <c r="E52" t="s">
        <v>44</v>
      </c>
      <c r="F52" t="s">
        <v>45</v>
      </c>
      <c r="H52">
        <f>6330000/1.18</f>
        <v>5364406.7796610175</v>
      </c>
      <c r="I52">
        <f>H52*0.18</f>
        <v>965593.22033898311</v>
      </c>
    </row>
    <row r="53" spans="1:9" x14ac:dyDescent="0.35">
      <c r="A53" t="s">
        <v>42</v>
      </c>
      <c r="B53" t="s">
        <v>43</v>
      </c>
      <c r="C53" s="2">
        <v>50988</v>
      </c>
      <c r="D53" t="s">
        <v>48</v>
      </c>
      <c r="E53" t="s">
        <v>49</v>
      </c>
      <c r="F53" t="s">
        <v>45</v>
      </c>
      <c r="H53">
        <f>6752000/1.18</f>
        <v>5722033.8983050855</v>
      </c>
      <c r="I53">
        <f>H53*0.18</f>
        <v>1029966.1016949153</v>
      </c>
    </row>
    <row r="54" spans="1:9" x14ac:dyDescent="0.35">
      <c r="B54" t="s">
        <v>43</v>
      </c>
      <c r="C54" s="2">
        <v>51270</v>
      </c>
      <c r="D54" t="s">
        <v>50</v>
      </c>
      <c r="E54" t="s">
        <v>51</v>
      </c>
      <c r="F54" t="s">
        <v>45</v>
      </c>
      <c r="H54">
        <f>6541000/1.18</f>
        <v>5543220.3389830515</v>
      </c>
      <c r="I54">
        <f>H54*0.18</f>
        <v>997779.66101694922</v>
      </c>
    </row>
    <row r="55" spans="1:9" x14ac:dyDescent="0.35">
      <c r="E55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dcterms:created xsi:type="dcterms:W3CDTF">2022-05-27T07:07:25Z</dcterms:created>
  <dcterms:modified xsi:type="dcterms:W3CDTF">2022-05-27T13:25:12Z</dcterms:modified>
</cp:coreProperties>
</file>